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396" documentId="11_AD4D5CB4E552A5DACE1C6442F01D52025ADEDD94" xr6:coauthVersionLast="47" xr6:coauthVersionMax="47" xr10:uidLastSave="{0E832F93-3040-4B48-84C0-90F7311EDB75}"/>
  <bookViews>
    <workbookView xWindow="-108" yWindow="-108" windowWidth="23256" windowHeight="12576" activeTab="2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dei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4" l="1"/>
  <c r="Q12" i="4" s="1"/>
  <c r="P11" i="4"/>
  <c r="Q11" i="4" s="1"/>
  <c r="P10" i="4"/>
  <c r="Q10" i="4" s="1"/>
  <c r="P9" i="4"/>
  <c r="Q9" i="4" s="1"/>
  <c r="Q8" i="4"/>
  <c r="P8" i="4"/>
  <c r="P7" i="4"/>
  <c r="Q7" i="4" s="1"/>
  <c r="P6" i="4"/>
  <c r="Q6" i="4" s="1"/>
  <c r="P5" i="4"/>
  <c r="Q5" i="4" s="1"/>
  <c r="P4" i="4"/>
  <c r="Q4" i="4" s="1"/>
  <c r="P3" i="4"/>
  <c r="Q3" i="4" s="1"/>
  <c r="B11" i="4"/>
  <c r="K12" i="1"/>
</calcChain>
</file>

<file path=xl/sharedStrings.xml><?xml version="1.0" encoding="utf-8"?>
<sst xmlns="http://schemas.openxmlformats.org/spreadsheetml/2006/main" count="114" uniqueCount="87">
  <si>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</si>
  <si>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</si>
  <si>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</si>
  <si>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</si>
  <si>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</si>
  <si>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</si>
  <si>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</si>
  <si>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</si>
  <si>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</si>
  <si>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</si>
  <si>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</si>
  <si>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</si>
  <si>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</si>
  <si>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</si>
  <si>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</si>
  <si>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</si>
  <si>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</si>
  <si>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</si>
  <si>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</si>
  <si>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</si>
  <si>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</si>
  <si>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</si>
  <si>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TREBBIANO ROMAGNOLO B.</t>
  </si>
  <si>
    <t>PIGNOLETTO B.</t>
  </si>
  <si>
    <t>LAMBRUSCO DI SORBARA N.</t>
  </si>
  <si>
    <t>MERLOT N.</t>
  </si>
  <si>
    <t>Altri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</si>
  <si>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</si>
  <si>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</si>
  <si>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</si>
  <si>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</si>
  <si>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</si>
  <si>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</si>
  <si>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</si>
  <si>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</si>
  <si>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</si>
  <si>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</si>
  <si>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</si>
  <si>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</si>
  <si>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</si>
  <si>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</si>
  <si>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</si>
  <si>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</si>
  <si>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</si>
  <si>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</si>
  <si>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CASARSA</t>
  </si>
  <si>
    <t>G.D.C.</t>
  </si>
  <si>
    <t>CAPOVOLTO DOPPIO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</si>
  <si>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</si>
  <si>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</si>
  <si>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</si>
  <si>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</si>
  <si>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</si>
  <si>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</si>
  <si>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</si>
  <si>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</si>
  <si>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</si>
  <si>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</si>
  <si>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0-10</t>
  </si>
  <si>
    <t>10-20</t>
  </si>
  <si>
    <t>&gt;60</t>
  </si>
  <si>
    <t>Sup. VITATA (ha)</t>
  </si>
  <si>
    <t>Numero Aziende</t>
  </si>
  <si>
    <t>Le aziende viticole nel territorio ferrrese</t>
  </si>
  <si>
    <t xml:space="preserve">SUPERFICIE VITATA MEDIA DELLE AZIENDE VITICOLE FERRARESI NEGLI ULTIMI 10 ANNI </t>
  </si>
  <si>
    <t>Ferrara</t>
  </si>
  <si>
    <t>Emilia-Romagna</t>
  </si>
  <si>
    <t>Descrizione VITIGNO</t>
  </si>
  <si>
    <t>FORTANA N.</t>
  </si>
  <si>
    <t>PINOT GRIGIO G.</t>
  </si>
  <si>
    <t>PINOT BIANCO B.</t>
  </si>
  <si>
    <t>SAUVIGNON B.</t>
  </si>
  <si>
    <t>MALVASIA BIANCA DI CANDIA B.</t>
  </si>
  <si>
    <t>Totale</t>
  </si>
  <si>
    <t>CHARDONNAY B.</t>
  </si>
  <si>
    <t>Superficie 2022 (%)</t>
  </si>
  <si>
    <t>Superficie vitata (ha)</t>
  </si>
  <si>
    <t>SYLVOZ</t>
  </si>
  <si>
    <t>Comune</t>
  </si>
  <si>
    <t>ARGENTA</t>
  </si>
  <si>
    <t>COMACCHIO</t>
  </si>
  <si>
    <t>CODIGORO</t>
  </si>
  <si>
    <t>BONDENO</t>
  </si>
  <si>
    <t>RIVA DEL PO*</t>
  </si>
  <si>
    <t>MESOLA</t>
  </si>
  <si>
    <t>COPPARO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</si>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</sst>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indexed="72"/>
      <name val="Verdana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7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0" fillId="0" borderId="1" xfId="0" applyFont="1" applyBorder="1"/>
    <xf numFmtId="4" fontId="10" fillId="0" borderId="1" xfId="0" applyNumberFormat="1" applyFont="1" applyBorder="1"/>
    <xf numFmtId="3" fontId="10" fillId="0" borderId="1" xfId="0" applyNumberFormat="1" applyFont="1" applyBorder="1"/>
    <xf numFmtId="4" fontId="9" fillId="0" borderId="1" xfId="1" applyNumberFormat="1" applyBorder="1"/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49" fontId="1" fillId="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workbookViewId="0">
      <selection activeCell="H17" sqref="H17"/>
    </sheetView>
  </sheetViews>
  <sheetFormatPr defaultRowHeight="14.4" x14ac:dyDescent="0.3"/>
  <cols>
    <col min="1" max="1" width="16.109375" customWidth="1"/>
    <col min="2" max="11" width="11.109375" customWidth="1"/>
    <col min="14" max="14" width="16.44140625" customWidth="1"/>
    <col min="15" max="16" width="12.33203125" customWidth="1"/>
  </cols>
  <sheetData>
    <row r="1" spans="1:16" ht="23.4" customHeight="1" x14ac:dyDescent="0.3">
      <c r="A1" s="43" t="s">
        <v>0</v>
      </c>
      <c r="B1" s="41" t="s">
        <v>21</v>
      </c>
      <c r="C1" s="42"/>
      <c r="D1" s="42"/>
      <c r="E1" s="42"/>
      <c r="F1" s="42"/>
      <c r="G1" s="42"/>
      <c r="H1" s="42"/>
      <c r="I1" s="42"/>
      <c r="J1" s="42"/>
      <c r="K1" s="42"/>
      <c r="N1" s="45" t="s">
        <v>78</v>
      </c>
      <c r="O1" s="46" t="s">
        <v>76</v>
      </c>
      <c r="P1" s="46"/>
    </row>
    <row r="2" spans="1:16" ht="28.8" x14ac:dyDescent="0.3">
      <c r="A2" s="44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5"/>
      <c r="O2" s="38">
        <v>2015</v>
      </c>
      <c r="P2" s="38">
        <v>2022</v>
      </c>
    </row>
    <row r="3" spans="1:16" x14ac:dyDescent="0.3">
      <c r="A3" s="2" t="s">
        <v>11</v>
      </c>
      <c r="B3" s="24">
        <v>5628.6090999999997</v>
      </c>
      <c r="C3" s="3">
        <v>5555.1630999999998</v>
      </c>
      <c r="D3" s="3">
        <v>5534.5573999999997</v>
      </c>
      <c r="E3" s="3">
        <v>5373.2694000000001</v>
      </c>
      <c r="F3" s="3">
        <v>5286.2227000000003</v>
      </c>
      <c r="G3" s="3">
        <v>5202.1493</v>
      </c>
      <c r="H3" s="3">
        <v>5150.1644999999999</v>
      </c>
      <c r="I3" s="24">
        <v>5114.5807999999997</v>
      </c>
      <c r="J3" s="24">
        <v>5036.5505000000003</v>
      </c>
      <c r="K3" s="24">
        <v>5077.5412999999999</v>
      </c>
      <c r="N3" s="39" t="s">
        <v>79</v>
      </c>
      <c r="O3" s="39">
        <v>366.58410000000003</v>
      </c>
      <c r="P3" s="39">
        <v>403.9332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39" t="s">
        <v>80</v>
      </c>
      <c r="O4" s="39">
        <v>46.9724</v>
      </c>
      <c r="P4" s="39">
        <v>38.325399999999995</v>
      </c>
    </row>
    <row r="5" spans="1:16" x14ac:dyDescent="0.3">
      <c r="A5" s="2" t="s">
        <v>13</v>
      </c>
      <c r="B5" s="4">
        <v>7344.1844000000001</v>
      </c>
      <c r="C5" s="3">
        <v>7412.6358</v>
      </c>
      <c r="D5" s="3">
        <v>7553.9546</v>
      </c>
      <c r="E5" s="3">
        <v>7637.9213</v>
      </c>
      <c r="F5" s="3">
        <v>7980.6562999999996</v>
      </c>
      <c r="G5" s="3">
        <v>8018.0254000000004</v>
      </c>
      <c r="H5" s="3">
        <v>8081.5969999999998</v>
      </c>
      <c r="I5" s="4">
        <v>8117.0712000000003</v>
      </c>
      <c r="J5" s="4">
        <v>8266.2844999999998</v>
      </c>
      <c r="K5" s="4">
        <v>8395.8963000000003</v>
      </c>
      <c r="N5" s="39" t="s">
        <v>81</v>
      </c>
      <c r="O5" s="39">
        <v>12.326500000000001</v>
      </c>
      <c r="P5" s="39">
        <v>15.830500000000001</v>
      </c>
    </row>
    <row r="6" spans="1:16" x14ac:dyDescent="0.3">
      <c r="A6" s="2" t="s">
        <v>14</v>
      </c>
      <c r="B6" s="4">
        <v>7358.8370000000004</v>
      </c>
      <c r="C6" s="3">
        <v>7530.6956</v>
      </c>
      <c r="D6" s="3">
        <v>7664.6486999999997</v>
      </c>
      <c r="E6" s="3">
        <v>7726.3982999999998</v>
      </c>
      <c r="F6" s="3">
        <v>8023.6432000000004</v>
      </c>
      <c r="G6" s="3">
        <v>8172.5172000000002</v>
      </c>
      <c r="H6" s="3">
        <v>8324.8143999999993</v>
      </c>
      <c r="I6" s="4">
        <v>8462.4686999999994</v>
      </c>
      <c r="J6" s="4">
        <v>8587.1183999999994</v>
      </c>
      <c r="K6" s="4">
        <v>8731.3433000000005</v>
      </c>
      <c r="N6" s="39" t="s">
        <v>82</v>
      </c>
      <c r="O6" s="39">
        <v>15.116899999999999</v>
      </c>
      <c r="P6" s="39">
        <v>15.386899999999999</v>
      </c>
    </row>
    <row r="7" spans="1:16" x14ac:dyDescent="0.3">
      <c r="A7" s="2" t="s">
        <v>15</v>
      </c>
      <c r="B7" s="4">
        <v>6288.6113999999998</v>
      </c>
      <c r="C7" s="3">
        <v>6252.8236999999999</v>
      </c>
      <c r="D7" s="3">
        <v>6210.6269000000002</v>
      </c>
      <c r="E7" s="3">
        <v>6047.1370999999999</v>
      </c>
      <c r="F7" s="3">
        <v>5898.4525999999996</v>
      </c>
      <c r="G7" s="3">
        <v>5926.3459000000003</v>
      </c>
      <c r="H7" s="3">
        <v>5839.9892</v>
      </c>
      <c r="I7" s="4">
        <v>5871.8684999999996</v>
      </c>
      <c r="J7" s="4">
        <v>5944.1284999999998</v>
      </c>
      <c r="K7" s="4">
        <v>5916.5227999999997</v>
      </c>
      <c r="N7" s="39" t="s">
        <v>83</v>
      </c>
      <c r="O7" s="39">
        <v>10.380600000000001</v>
      </c>
      <c r="P7" s="39">
        <v>14.361699999999999</v>
      </c>
    </row>
    <row r="8" spans="1:16" x14ac:dyDescent="0.3">
      <c r="A8" s="23" t="s">
        <v>16</v>
      </c>
      <c r="B8" s="21">
        <v>564.97529999999995</v>
      </c>
      <c r="C8" s="22">
        <v>557.81349999999998</v>
      </c>
      <c r="D8" s="22">
        <v>568.78689999999995</v>
      </c>
      <c r="E8" s="22">
        <v>546.87729999999999</v>
      </c>
      <c r="F8" s="22">
        <v>534.52290000000005</v>
      </c>
      <c r="G8" s="22">
        <v>548.27739999999994</v>
      </c>
      <c r="H8" s="22">
        <v>551.91920000000005</v>
      </c>
      <c r="I8" s="21">
        <v>556.18960000000004</v>
      </c>
      <c r="J8" s="21">
        <v>561.95249999999999</v>
      </c>
      <c r="K8" s="21">
        <v>565.94749999999999</v>
      </c>
      <c r="N8" s="39" t="s">
        <v>84</v>
      </c>
      <c r="O8" s="39">
        <v>21.113499999999998</v>
      </c>
      <c r="P8" s="39">
        <v>13.8225</v>
      </c>
    </row>
    <row r="9" spans="1:16" x14ac:dyDescent="0.3">
      <c r="A9" s="2" t="s">
        <v>17</v>
      </c>
      <c r="B9" s="4">
        <v>15155.940699999999</v>
      </c>
      <c r="C9" s="3">
        <v>15306.372499999999</v>
      </c>
      <c r="D9" s="3">
        <v>15385.6967</v>
      </c>
      <c r="E9" s="3">
        <v>15358.4709</v>
      </c>
      <c r="F9" s="3">
        <v>15455.424000000001</v>
      </c>
      <c r="G9" s="3">
        <v>15370.4614</v>
      </c>
      <c r="H9" s="3">
        <v>15518.275600000001</v>
      </c>
      <c r="I9" s="4">
        <v>15764.785</v>
      </c>
      <c r="J9" s="4">
        <v>15943.0843</v>
      </c>
      <c r="K9" s="4">
        <v>16240.135200000001</v>
      </c>
      <c r="N9" s="39" t="s">
        <v>16</v>
      </c>
      <c r="O9" s="39">
        <v>15.333899999999998</v>
      </c>
      <c r="P9" s="39">
        <v>13.430200000000001</v>
      </c>
    </row>
    <row r="10" spans="1:16" x14ac:dyDescent="0.3">
      <c r="A10" s="2" t="s">
        <v>18</v>
      </c>
      <c r="B10" s="4">
        <v>6293.5898999999999</v>
      </c>
      <c r="C10" s="3">
        <v>6359.991</v>
      </c>
      <c r="D10" s="3">
        <v>6268.6751999999997</v>
      </c>
      <c r="E10" s="3">
        <v>6184.0718999999999</v>
      </c>
      <c r="F10" s="3">
        <v>6021.9677000000001</v>
      </c>
      <c r="G10" s="3">
        <v>6024.5532999999996</v>
      </c>
      <c r="H10" s="3">
        <v>5953.3022000000001</v>
      </c>
      <c r="I10" s="4">
        <v>5976.3163999999997</v>
      </c>
      <c r="J10" s="4">
        <v>5998.8999000000003</v>
      </c>
      <c r="K10" s="4">
        <v>5961.9031000000004</v>
      </c>
      <c r="N10" s="39" t="s">
        <v>85</v>
      </c>
      <c r="O10" s="39">
        <v>10.4209</v>
      </c>
      <c r="P10" s="39">
        <v>12.368100000000004</v>
      </c>
    </row>
    <row r="11" spans="1:16" x14ac:dyDescent="0.3">
      <c r="A11" s="2" t="s">
        <v>19</v>
      </c>
      <c r="B11" s="4">
        <v>2196.4270000000001</v>
      </c>
      <c r="C11" s="3">
        <v>2157.5675999999999</v>
      </c>
      <c r="D11" s="3">
        <v>2099.2170999999998</v>
      </c>
      <c r="E11" s="3">
        <v>1963.9961000000001</v>
      </c>
      <c r="F11" s="3">
        <v>1913.1192000000001</v>
      </c>
      <c r="G11" s="3">
        <v>1865.0571</v>
      </c>
      <c r="H11" s="3">
        <v>1848.8998999999999</v>
      </c>
      <c r="I11" s="4">
        <v>1801.2329999999999</v>
      </c>
      <c r="J11" s="4">
        <v>1740.9129</v>
      </c>
      <c r="K11" s="4">
        <v>1766.9429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</row>
  </sheetData>
  <mergeCells count="4">
    <mergeCell ref="B1:K1"/>
    <mergeCell ref="A1:A2"/>
    <mergeCell ref="N1:N2"/>
    <mergeCell ref="O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H13"/>
  <sheetViews>
    <sheetView workbookViewId="0">
      <selection activeCell="E19" sqref="E19"/>
    </sheetView>
  </sheetViews>
  <sheetFormatPr defaultRowHeight="14.4" x14ac:dyDescent="0.3"/>
  <cols>
    <col min="1" max="3" width="14.33203125" customWidth="1"/>
    <col min="4" max="4" width="13" customWidth="1"/>
    <col min="5" max="5" width="28.109375" customWidth="1"/>
    <col min="6" max="6" width="18.88671875" customWidth="1"/>
    <col min="7" max="7" width="15.6640625" customWidth="1"/>
    <col min="8" max="8" width="38.44140625" customWidth="1"/>
  </cols>
  <sheetData>
    <row r="1" spans="1:8" s="40" customFormat="1" ht="39.6" customHeight="1" x14ac:dyDescent="0.35">
      <c r="A1" s="47" t="s">
        <v>63</v>
      </c>
      <c r="B1" s="47"/>
      <c r="C1" s="47"/>
      <c r="D1" s="47"/>
      <c r="F1" s="47" t="s">
        <v>64</v>
      </c>
      <c r="G1" s="47"/>
      <c r="H1" s="47"/>
    </row>
    <row r="2" spans="1:8" ht="29.4" customHeight="1" x14ac:dyDescent="0.3">
      <c r="A2" s="11" t="s">
        <v>39</v>
      </c>
      <c r="B2" s="11" t="s">
        <v>61</v>
      </c>
      <c r="C2" s="11" t="s">
        <v>62</v>
      </c>
      <c r="D2" s="11" t="s">
        <v>86</v>
      </c>
      <c r="F2" s="11" t="s">
        <v>39</v>
      </c>
      <c r="G2" s="11" t="s">
        <v>65</v>
      </c>
      <c r="H2" s="11" t="s">
        <v>66</v>
      </c>
    </row>
    <row r="3" spans="1:8" ht="18" customHeight="1" x14ac:dyDescent="0.3">
      <c r="A3" s="27">
        <v>2012</v>
      </c>
      <c r="B3" s="28">
        <v>564.97529999999995</v>
      </c>
      <c r="C3" s="29">
        <v>587</v>
      </c>
      <c r="D3" s="58">
        <v>0.96247921635434408</v>
      </c>
      <c r="F3" s="27">
        <v>2012</v>
      </c>
      <c r="G3" s="10">
        <v>0.96247921635434408</v>
      </c>
      <c r="H3" s="10">
        <v>2.196574915731536</v>
      </c>
    </row>
    <row r="4" spans="1:8" ht="18" customHeight="1" x14ac:dyDescent="0.3">
      <c r="A4" s="27">
        <v>2013</v>
      </c>
      <c r="B4" s="28">
        <v>557.81349999999998</v>
      </c>
      <c r="C4" s="29">
        <v>530</v>
      </c>
      <c r="D4" s="58">
        <v>1.0524783018867925</v>
      </c>
      <c r="F4" s="27">
        <v>2013</v>
      </c>
      <c r="G4" s="10">
        <v>1.0524783018867925</v>
      </c>
      <c r="H4" s="10">
        <v>2.2943044657097289</v>
      </c>
    </row>
    <row r="5" spans="1:8" ht="18" customHeight="1" x14ac:dyDescent="0.3">
      <c r="A5" s="9">
        <v>2014</v>
      </c>
      <c r="B5" s="1">
        <v>568.78689999999995</v>
      </c>
      <c r="C5" s="8">
        <v>507</v>
      </c>
      <c r="D5" s="58">
        <v>1.1218676528599605</v>
      </c>
      <c r="F5" s="9">
        <v>2014</v>
      </c>
      <c r="G5" s="10">
        <v>1.1218676528599605</v>
      </c>
      <c r="H5" s="10">
        <v>2.3663364108877034</v>
      </c>
    </row>
    <row r="6" spans="1:8" ht="18" customHeight="1" x14ac:dyDescent="0.3">
      <c r="A6" s="9">
        <v>2015</v>
      </c>
      <c r="B6" s="1">
        <v>546.87729999999999</v>
      </c>
      <c r="C6" s="8">
        <v>481</v>
      </c>
      <c r="D6" s="58">
        <v>1.1369590436590435</v>
      </c>
      <c r="F6" s="9">
        <v>2015</v>
      </c>
      <c r="G6" s="10">
        <v>1.1369590436590435</v>
      </c>
      <c r="H6" s="10">
        <v>2.4530338738910618</v>
      </c>
    </row>
    <row r="7" spans="1:8" ht="18" customHeight="1" x14ac:dyDescent="0.3">
      <c r="A7" s="9">
        <v>2016</v>
      </c>
      <c r="B7" s="1">
        <v>535.76400000000001</v>
      </c>
      <c r="C7" s="8">
        <v>436</v>
      </c>
      <c r="D7" s="58">
        <v>1.2288165137614679</v>
      </c>
      <c r="F7" s="9">
        <v>2016</v>
      </c>
      <c r="G7" s="10">
        <v>1.2288165137614679</v>
      </c>
      <c r="H7" s="10">
        <v>2.5581012646158481</v>
      </c>
    </row>
    <row r="8" spans="1:8" ht="18" customHeight="1" x14ac:dyDescent="0.3">
      <c r="A8" s="27">
        <v>2017</v>
      </c>
      <c r="B8" s="28">
        <v>536.84460000000001</v>
      </c>
      <c r="C8" s="29">
        <v>428</v>
      </c>
      <c r="D8" s="58">
        <v>1.2543098130841122</v>
      </c>
      <c r="F8" s="27">
        <v>2017</v>
      </c>
      <c r="G8" s="10">
        <v>1.2543098130841122</v>
      </c>
      <c r="H8" s="10">
        <v>2.6731517752392713</v>
      </c>
    </row>
    <row r="9" spans="1:8" ht="18" customHeight="1" x14ac:dyDescent="0.3">
      <c r="A9" s="27">
        <v>2018</v>
      </c>
      <c r="B9" s="28">
        <v>548.27739999999994</v>
      </c>
      <c r="C9" s="29">
        <v>418</v>
      </c>
      <c r="D9" s="58">
        <v>1.3116684210526315</v>
      </c>
      <c r="F9" s="27">
        <v>2018</v>
      </c>
      <c r="G9" s="10">
        <v>1.3116684210526315</v>
      </c>
      <c r="H9" s="10">
        <v>2.7297429204941399</v>
      </c>
    </row>
    <row r="10" spans="1:8" x14ac:dyDescent="0.3">
      <c r="A10" s="27">
        <v>2019</v>
      </c>
      <c r="B10" s="30">
        <v>551.91920000000005</v>
      </c>
      <c r="C10" s="29">
        <v>398</v>
      </c>
      <c r="D10" s="58">
        <v>1.3867316582914575</v>
      </c>
      <c r="F10" s="27">
        <v>2019</v>
      </c>
      <c r="G10" s="10">
        <v>1.3867316582914575</v>
      </c>
      <c r="H10" s="10">
        <v>2.8169856956592603</v>
      </c>
    </row>
    <row r="11" spans="1:8" x14ac:dyDescent="0.3">
      <c r="A11" s="27">
        <v>2020</v>
      </c>
      <c r="B11" s="30">
        <v>560.06179999999995</v>
      </c>
      <c r="C11" s="29">
        <v>351</v>
      </c>
      <c r="D11" s="58">
        <v>1.5956176638176636</v>
      </c>
      <c r="F11" s="27">
        <v>2020</v>
      </c>
      <c r="G11" s="10">
        <v>1.5956176638176636</v>
      </c>
      <c r="H11" s="10">
        <v>2.9798392451969673</v>
      </c>
    </row>
    <row r="12" spans="1:8" x14ac:dyDescent="0.3">
      <c r="A12" s="27">
        <v>2021</v>
      </c>
      <c r="B12" s="30">
        <v>561.95249999999999</v>
      </c>
      <c r="C12" s="29">
        <v>345</v>
      </c>
      <c r="D12" s="58">
        <v>1.6288478260869566</v>
      </c>
      <c r="F12" s="27">
        <v>2021</v>
      </c>
      <c r="G12" s="10">
        <v>1.6288478260869566</v>
      </c>
      <c r="H12" s="10">
        <v>3.0864383821805395</v>
      </c>
    </row>
    <row r="13" spans="1:8" x14ac:dyDescent="0.3">
      <c r="A13" s="27">
        <v>2022</v>
      </c>
      <c r="B13" s="30">
        <v>565.94749999999999</v>
      </c>
      <c r="C13" s="29">
        <v>333</v>
      </c>
      <c r="D13" s="58">
        <v>1.699542042042042</v>
      </c>
      <c r="F13" s="27">
        <v>2022</v>
      </c>
      <c r="G13" s="10">
        <v>1.699542042042042</v>
      </c>
      <c r="H13" s="10">
        <v>3.2576101884714235</v>
      </c>
    </row>
  </sheetData>
  <mergeCells count="2">
    <mergeCell ref="A1:D1"/>
    <mergeCell ref="F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Q17"/>
  <sheetViews>
    <sheetView tabSelected="1" workbookViewId="0">
      <selection activeCell="C16" sqref="C16"/>
    </sheetView>
  </sheetViews>
  <sheetFormatPr defaultRowHeight="14.4" x14ac:dyDescent="0.3"/>
  <cols>
    <col min="1" max="1" width="27" customWidth="1"/>
    <col min="2" max="2" width="26.6640625" customWidth="1"/>
    <col min="4" max="4" width="31.88671875" customWidth="1"/>
    <col min="16" max="16" width="11.88671875" customWidth="1"/>
    <col min="17" max="17" width="12.6640625" customWidth="1"/>
  </cols>
  <sheetData>
    <row r="1" spans="1:17" ht="28.5" customHeight="1" x14ac:dyDescent="0.35">
      <c r="E1" s="48" t="s">
        <v>37</v>
      </c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7" ht="24.75" customHeight="1" x14ac:dyDescent="0.3">
      <c r="A2" s="11" t="s">
        <v>67</v>
      </c>
      <c r="B2" s="11" t="s">
        <v>75</v>
      </c>
      <c r="D2" s="11" t="s">
        <v>41</v>
      </c>
      <c r="E2" s="11" t="s">
        <v>27</v>
      </c>
      <c r="F2" s="11" t="s">
        <v>28</v>
      </c>
      <c r="G2" s="11" t="s">
        <v>29</v>
      </c>
      <c r="H2" s="11" t="s">
        <v>30</v>
      </c>
      <c r="I2" s="11" t="s">
        <v>31</v>
      </c>
      <c r="J2" s="11">
        <v>2017</v>
      </c>
      <c r="K2" s="11" t="s">
        <v>32</v>
      </c>
      <c r="L2" s="11" t="s">
        <v>33</v>
      </c>
      <c r="M2" s="11" t="s">
        <v>34</v>
      </c>
      <c r="N2" s="11" t="s">
        <v>35</v>
      </c>
      <c r="O2" s="11">
        <v>2022</v>
      </c>
      <c r="P2" s="11" t="s">
        <v>36</v>
      </c>
      <c r="Q2" s="11" t="s">
        <v>38</v>
      </c>
    </row>
    <row r="3" spans="1:17" ht="24.75" customHeight="1" x14ac:dyDescent="0.3">
      <c r="A3" s="31" t="s">
        <v>22</v>
      </c>
      <c r="B3" s="10">
        <v>58.867156405850366</v>
      </c>
      <c r="D3" s="32" t="s">
        <v>22</v>
      </c>
      <c r="E3" s="33">
        <v>295.98079999999999</v>
      </c>
      <c r="F3" s="33">
        <v>297.43689999999998</v>
      </c>
      <c r="G3" s="33">
        <v>311.30399999999997</v>
      </c>
      <c r="H3" s="34">
        <v>299.13350000000003</v>
      </c>
      <c r="I3" s="34">
        <v>302.28980000000001</v>
      </c>
      <c r="J3" s="34">
        <v>304.8485</v>
      </c>
      <c r="K3" s="34">
        <v>307.48079999999999</v>
      </c>
      <c r="L3" s="34">
        <v>309.26119999999997</v>
      </c>
      <c r="M3" s="34">
        <v>301.92079999999999</v>
      </c>
      <c r="N3" s="34">
        <v>321.35199999999998</v>
      </c>
      <c r="O3" s="34">
        <v>333.15719999999999</v>
      </c>
      <c r="P3" s="35">
        <f>O3-E3</f>
        <v>37.176400000000001</v>
      </c>
      <c r="Q3" s="36">
        <f>(P3/E3)*100</f>
        <v>12.560409323848035</v>
      </c>
    </row>
    <row r="4" spans="1:17" ht="24.75" customHeight="1" x14ac:dyDescent="0.3">
      <c r="A4" s="31" t="s">
        <v>25</v>
      </c>
      <c r="B4" s="10">
        <v>12.732647462883042</v>
      </c>
      <c r="D4" s="32" t="s">
        <v>25</v>
      </c>
      <c r="E4" s="33">
        <v>99.199600000000004</v>
      </c>
      <c r="F4" s="33">
        <v>97.581299999999999</v>
      </c>
      <c r="G4" s="33">
        <v>94.84</v>
      </c>
      <c r="H4" s="34">
        <v>89.983999999999995</v>
      </c>
      <c r="I4" s="34">
        <v>84.370099999999994</v>
      </c>
      <c r="J4" s="34">
        <v>83.215599999999995</v>
      </c>
      <c r="K4" s="34">
        <v>82.430499999999995</v>
      </c>
      <c r="L4" s="34">
        <v>82.197699999999998</v>
      </c>
      <c r="M4" s="34">
        <v>78.493399999999994</v>
      </c>
      <c r="N4" s="34">
        <v>77.746399999999994</v>
      </c>
      <c r="O4" s="34">
        <v>72.060100000000006</v>
      </c>
      <c r="P4" s="35">
        <f t="shared" ref="P4:P12" si="0">O4-E4</f>
        <v>-27.139499999999998</v>
      </c>
      <c r="Q4" s="36">
        <f t="shared" ref="Q4:Q12" si="1">(P4/E4)*100</f>
        <v>-27.358477251924402</v>
      </c>
    </row>
    <row r="5" spans="1:17" ht="24.75" customHeight="1" x14ac:dyDescent="0.3">
      <c r="A5" s="31" t="s">
        <v>68</v>
      </c>
      <c r="B5" s="10">
        <v>9.0133448773958715</v>
      </c>
      <c r="D5" s="32" t="s">
        <v>68</v>
      </c>
      <c r="E5" s="33">
        <v>78.904200000000003</v>
      </c>
      <c r="F5" s="33">
        <v>74.210999999999999</v>
      </c>
      <c r="G5" s="33">
        <v>74.959500000000006</v>
      </c>
      <c r="H5" s="34">
        <v>71.798599999999993</v>
      </c>
      <c r="I5" s="34">
        <v>70.419799999999995</v>
      </c>
      <c r="J5" s="34">
        <v>68.388900000000007</v>
      </c>
      <c r="K5" s="34">
        <v>60.546700000000001</v>
      </c>
      <c r="L5" s="34">
        <v>57.058900000000001</v>
      </c>
      <c r="M5" s="34">
        <v>54.816000000000003</v>
      </c>
      <c r="N5" s="34">
        <v>53.803800000000003</v>
      </c>
      <c r="O5" s="34">
        <v>51.010800000000003</v>
      </c>
      <c r="P5" s="35">
        <f t="shared" si="0"/>
        <v>-27.8934</v>
      </c>
      <c r="Q5" s="36">
        <f t="shared" si="1"/>
        <v>-35.350969910346976</v>
      </c>
    </row>
    <row r="6" spans="1:17" ht="24.75" customHeight="1" x14ac:dyDescent="0.3">
      <c r="A6" s="31" t="s">
        <v>69</v>
      </c>
      <c r="B6" s="10">
        <v>2.5060981804849387</v>
      </c>
      <c r="D6" s="37" t="s">
        <v>71</v>
      </c>
      <c r="E6" s="33">
        <v>14.4369</v>
      </c>
      <c r="F6" s="33">
        <v>14.117100000000001</v>
      </c>
      <c r="G6" s="33">
        <v>13.7331</v>
      </c>
      <c r="H6" s="34">
        <v>13.7331</v>
      </c>
      <c r="I6" s="34">
        <v>11.9933</v>
      </c>
      <c r="J6" s="34">
        <v>12.601699999999999</v>
      </c>
      <c r="K6" s="34">
        <v>13.0967</v>
      </c>
      <c r="L6" s="34">
        <v>14.161</v>
      </c>
      <c r="M6" s="34">
        <v>13.9071</v>
      </c>
      <c r="N6" s="34">
        <v>14.249499999999999</v>
      </c>
      <c r="O6" s="34">
        <v>11.4079</v>
      </c>
      <c r="P6" s="35">
        <f t="shared" si="0"/>
        <v>-3.0289999999999999</v>
      </c>
      <c r="Q6" s="36">
        <f t="shared" si="1"/>
        <v>-20.980958516024909</v>
      </c>
    </row>
    <row r="7" spans="1:17" ht="24.75" customHeight="1" x14ac:dyDescent="0.3">
      <c r="A7" s="31" t="s">
        <v>70</v>
      </c>
      <c r="B7" s="10">
        <v>2.0233148834476697</v>
      </c>
      <c r="D7" s="37" t="s">
        <v>69</v>
      </c>
      <c r="E7" s="33">
        <v>3.3799999999999997E-2</v>
      </c>
      <c r="F7" s="33">
        <v>3.3799999999999997E-2</v>
      </c>
      <c r="G7" s="33">
        <v>1.2074</v>
      </c>
      <c r="H7" s="34">
        <v>1.2074</v>
      </c>
      <c r="I7" s="34">
        <v>1.2074</v>
      </c>
      <c r="J7" s="34">
        <v>1.2074</v>
      </c>
      <c r="K7" s="34">
        <v>10.6182</v>
      </c>
      <c r="L7" s="34">
        <v>14.217000000000001</v>
      </c>
      <c r="M7" s="34">
        <v>14.217000000000001</v>
      </c>
      <c r="N7" s="34">
        <v>14.183199999999999</v>
      </c>
      <c r="O7" s="34">
        <v>14.183199999999999</v>
      </c>
      <c r="P7" s="35">
        <f t="shared" si="0"/>
        <v>14.1494</v>
      </c>
      <c r="Q7" s="36">
        <f t="shared" si="1"/>
        <v>41862.130177514795</v>
      </c>
    </row>
    <row r="8" spans="1:17" ht="24.75" customHeight="1" x14ac:dyDescent="0.3">
      <c r="A8" s="31" t="s">
        <v>71</v>
      </c>
      <c r="B8" s="10">
        <v>2.0157170055526352</v>
      </c>
      <c r="D8" s="37" t="s">
        <v>70</v>
      </c>
      <c r="E8" s="33">
        <v>0.35980000000000001</v>
      </c>
      <c r="F8" s="33">
        <v>0.35859999999999997</v>
      </c>
      <c r="G8" s="33">
        <v>0.35830000000000001</v>
      </c>
      <c r="H8" s="34">
        <v>0.35830000000000001</v>
      </c>
      <c r="I8" s="34">
        <v>0.35830000000000001</v>
      </c>
      <c r="J8" s="34">
        <v>0.31130000000000002</v>
      </c>
      <c r="K8" s="34">
        <v>1.1063000000000001</v>
      </c>
      <c r="L8" s="34">
        <v>11.315</v>
      </c>
      <c r="M8" s="34">
        <v>11.215</v>
      </c>
      <c r="N8" s="34">
        <v>11.465400000000001</v>
      </c>
      <c r="O8" s="34">
        <v>11.450900000000001</v>
      </c>
      <c r="P8" s="35">
        <f t="shared" si="0"/>
        <v>11.091100000000001</v>
      </c>
      <c r="Q8" s="36">
        <f t="shared" si="1"/>
        <v>3082.5736520289051</v>
      </c>
    </row>
    <row r="9" spans="1:17" ht="24.75" customHeight="1" x14ac:dyDescent="0.3">
      <c r="A9" s="31" t="s">
        <v>72</v>
      </c>
      <c r="B9" s="10">
        <v>1.8190379849721043</v>
      </c>
      <c r="D9" s="37" t="s">
        <v>72</v>
      </c>
      <c r="E9" s="33">
        <v>7.2489999999999997</v>
      </c>
      <c r="F9" s="33">
        <v>6.1054000000000004</v>
      </c>
      <c r="G9" s="33">
        <v>7.0507</v>
      </c>
      <c r="H9" s="34">
        <v>7.0349000000000004</v>
      </c>
      <c r="I9" s="34">
        <v>6.8228</v>
      </c>
      <c r="J9" s="34">
        <v>6.8075999999999999</v>
      </c>
      <c r="K9" s="34">
        <v>10.012</v>
      </c>
      <c r="L9" s="34">
        <v>10.410500000000001</v>
      </c>
      <c r="M9" s="34">
        <v>10.0473</v>
      </c>
      <c r="N9" s="34">
        <v>10.278700000000001</v>
      </c>
      <c r="O9" s="34">
        <v>10.2948</v>
      </c>
      <c r="P9" s="35">
        <f t="shared" si="0"/>
        <v>3.0458000000000007</v>
      </c>
      <c r="Q9" s="36">
        <f t="shared" si="1"/>
        <v>42.016829907573474</v>
      </c>
    </row>
    <row r="10" spans="1:17" ht="24.75" customHeight="1" x14ac:dyDescent="0.3">
      <c r="A10" s="31" t="s">
        <v>26</v>
      </c>
      <c r="B10" s="10">
        <v>11.022683199413374</v>
      </c>
      <c r="D10" s="37" t="s">
        <v>23</v>
      </c>
      <c r="E10" s="33">
        <v>2.5299</v>
      </c>
      <c r="F10" s="33">
        <v>2.5106000000000002</v>
      </c>
      <c r="G10" s="33">
        <v>4.4695</v>
      </c>
      <c r="H10" s="34">
        <v>2.9081999999999999</v>
      </c>
      <c r="I10" s="34">
        <v>4.0664999999999996</v>
      </c>
      <c r="J10" s="34">
        <v>4.0664999999999996</v>
      </c>
      <c r="K10" s="34">
        <v>7.6111000000000004</v>
      </c>
      <c r="L10" s="34">
        <v>7.6866000000000003</v>
      </c>
      <c r="M10" s="34">
        <v>7.1466000000000003</v>
      </c>
      <c r="N10" s="34">
        <v>8.7009000000000007</v>
      </c>
      <c r="O10" s="34">
        <v>7.9541000000000004</v>
      </c>
      <c r="P10" s="35">
        <f t="shared" si="0"/>
        <v>5.4242000000000008</v>
      </c>
      <c r="Q10" s="36">
        <f t="shared" si="1"/>
        <v>214.40373137278158</v>
      </c>
    </row>
    <row r="11" spans="1:17" ht="24.75" customHeight="1" x14ac:dyDescent="0.3">
      <c r="A11" s="31" t="s">
        <v>73</v>
      </c>
      <c r="B11" s="10">
        <f>SUM(B3:B10)</f>
        <v>99.999999999999986</v>
      </c>
      <c r="D11" s="37" t="s">
        <v>24</v>
      </c>
      <c r="E11" s="33">
        <v>5.4775999999999998</v>
      </c>
      <c r="F11" s="33">
        <v>4.8997000000000002</v>
      </c>
      <c r="G11" s="33">
        <v>5.1680000000000001</v>
      </c>
      <c r="H11" s="34">
        <v>5.1984000000000004</v>
      </c>
      <c r="I11" s="34">
        <v>4.8361999999999998</v>
      </c>
      <c r="J11" s="34">
        <v>4.8498000000000001</v>
      </c>
      <c r="K11" s="34">
        <v>7.1936999999999998</v>
      </c>
      <c r="L11" s="34">
        <v>7.0084999999999997</v>
      </c>
      <c r="M11" s="34">
        <v>5.8929</v>
      </c>
      <c r="N11" s="34">
        <v>6.2679999999999998</v>
      </c>
      <c r="O11" s="34">
        <v>6.2125000000000004</v>
      </c>
      <c r="P11" s="35">
        <f t="shared" si="0"/>
        <v>0.73490000000000055</v>
      </c>
      <c r="Q11" s="36">
        <f t="shared" si="1"/>
        <v>13.41645976340004</v>
      </c>
    </row>
    <row r="12" spans="1:17" ht="24.75" customHeight="1" x14ac:dyDescent="0.3">
      <c r="D12" s="37" t="s">
        <v>74</v>
      </c>
      <c r="E12" s="33">
        <v>4.7560000000000002</v>
      </c>
      <c r="F12" s="33">
        <v>4.7183999999999999</v>
      </c>
      <c r="G12" s="33">
        <v>4.1219999999999999</v>
      </c>
      <c r="H12" s="34">
        <v>3.3906000000000001</v>
      </c>
      <c r="I12" s="34">
        <v>4.8076999999999996</v>
      </c>
      <c r="J12" s="34">
        <v>5.5286999999999997</v>
      </c>
      <c r="K12" s="34">
        <v>5.5286999999999997</v>
      </c>
      <c r="L12" s="34">
        <v>4.9565999999999999</v>
      </c>
      <c r="M12" s="34">
        <v>5.5072999999999999</v>
      </c>
      <c r="N12" s="34">
        <v>6.1073000000000004</v>
      </c>
      <c r="O12" s="34">
        <v>7.21</v>
      </c>
      <c r="P12" s="35">
        <f t="shared" si="0"/>
        <v>2.4539999999999997</v>
      </c>
      <c r="Q12" s="36">
        <f t="shared" si="1"/>
        <v>51.597981497056345</v>
      </c>
    </row>
    <row r="13" spans="1:17" ht="24.75" customHeight="1" x14ac:dyDescent="0.3"/>
    <row r="17" spans="7:7" x14ac:dyDescent="0.3">
      <c r="G17" s="9"/>
    </row>
  </sheetData>
  <mergeCells count="1">
    <mergeCell ref="E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9"/>
  <sheetViews>
    <sheetView workbookViewId="0">
      <selection activeCell="B14" sqref="B14"/>
    </sheetView>
  </sheetViews>
  <sheetFormatPr defaultRowHeight="14.4" x14ac:dyDescent="0.3"/>
  <cols>
    <col min="1" max="1" width="26.33203125" customWidth="1"/>
    <col min="2" max="3" width="17.664062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49">
        <v>2015</v>
      </c>
      <c r="B1" s="49"/>
      <c r="C1" s="13"/>
      <c r="D1" s="49">
        <v>2022</v>
      </c>
      <c r="E1" s="49"/>
    </row>
    <row r="2" spans="1:5" ht="27.6" customHeight="1" x14ac:dyDescent="0.3">
      <c r="A2" s="12" t="s">
        <v>42</v>
      </c>
      <c r="B2" s="14" t="s">
        <v>40</v>
      </c>
      <c r="D2" s="12" t="s">
        <v>42</v>
      </c>
      <c r="E2" s="14" t="s">
        <v>40</v>
      </c>
    </row>
    <row r="3" spans="1:5" x14ac:dyDescent="0.3">
      <c r="A3" s="18" t="s">
        <v>43</v>
      </c>
      <c r="B3" s="9">
        <v>56.133900000000011</v>
      </c>
      <c r="D3" s="18" t="s">
        <v>43</v>
      </c>
      <c r="E3" s="9">
        <v>158.06180000000009</v>
      </c>
    </row>
    <row r="4" spans="1:5" x14ac:dyDescent="0.3">
      <c r="A4" s="18" t="s">
        <v>45</v>
      </c>
      <c r="B4" s="9">
        <v>125.79819999999999</v>
      </c>
      <c r="D4" s="18" t="s">
        <v>45</v>
      </c>
      <c r="E4" s="9">
        <v>124.43819999999995</v>
      </c>
    </row>
    <row r="5" spans="1:5" x14ac:dyDescent="0.3">
      <c r="A5" s="18" t="s">
        <v>46</v>
      </c>
      <c r="B5" s="9">
        <v>164.04650000000001</v>
      </c>
      <c r="D5" s="18" t="s">
        <v>46</v>
      </c>
      <c r="E5" s="9">
        <v>118.0483</v>
      </c>
    </row>
    <row r="6" spans="1:5" x14ac:dyDescent="0.3">
      <c r="A6" s="18" t="s">
        <v>77</v>
      </c>
      <c r="B6" s="9">
        <v>66.216999999999999</v>
      </c>
      <c r="D6" s="18" t="s">
        <v>77</v>
      </c>
      <c r="E6" s="9">
        <v>52.603100000000012</v>
      </c>
    </row>
    <row r="7" spans="1:5" x14ac:dyDescent="0.3">
      <c r="A7" s="18" t="s">
        <v>44</v>
      </c>
      <c r="B7" s="9">
        <v>51.031399999999969</v>
      </c>
      <c r="D7" s="18" t="s">
        <v>44</v>
      </c>
      <c r="E7" s="9">
        <v>44.592500000000022</v>
      </c>
    </row>
    <row r="8" spans="1:5" x14ac:dyDescent="0.3">
      <c r="A8" s="18" t="s">
        <v>47</v>
      </c>
      <c r="B8" s="9">
        <v>74.26749999999997</v>
      </c>
      <c r="D8" s="18" t="s">
        <v>47</v>
      </c>
      <c r="E8" s="9">
        <v>39.929200000000023</v>
      </c>
    </row>
    <row r="9" spans="1:5" x14ac:dyDescent="0.3">
      <c r="A9" s="18" t="s">
        <v>48</v>
      </c>
      <c r="B9" s="9">
        <v>5.7206000000000001</v>
      </c>
      <c r="D9" s="18" t="s">
        <v>48</v>
      </c>
      <c r="E9" s="9">
        <v>13.464500000000001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71EF7-BB54-4FCE-B10F-2ACC49700D35}">
  <dimension ref="A1:I13"/>
  <sheetViews>
    <sheetView workbookViewId="0">
      <selection activeCell="E19" sqref="E19"/>
    </sheetView>
  </sheetViews>
  <sheetFormatPr defaultRowHeight="14.4" x14ac:dyDescent="0.3"/>
  <cols>
    <col min="1" max="1" width="15.109375" customWidth="1"/>
  </cols>
  <sheetData>
    <row r="1" spans="1:9" ht="24" customHeight="1" x14ac:dyDescent="0.3">
      <c r="A1" s="50" t="s">
        <v>49</v>
      </c>
      <c r="B1" s="51"/>
      <c r="C1" s="51"/>
      <c r="D1" s="51"/>
      <c r="E1" s="51"/>
      <c r="F1" s="51"/>
      <c r="G1" s="51"/>
      <c r="H1" s="51"/>
      <c r="I1" s="52"/>
    </row>
    <row r="2" spans="1:9" x14ac:dyDescent="0.3">
      <c r="A2" s="53" t="s">
        <v>50</v>
      </c>
      <c r="B2" s="55" t="s">
        <v>51</v>
      </c>
      <c r="C2" s="56"/>
      <c r="D2" s="56"/>
      <c r="E2" s="56"/>
      <c r="F2" s="56"/>
      <c r="G2" s="56"/>
      <c r="H2" s="56"/>
      <c r="I2" s="57"/>
    </row>
    <row r="3" spans="1:9" x14ac:dyDescent="0.3">
      <c r="A3" s="54"/>
      <c r="B3" s="16" t="s">
        <v>58</v>
      </c>
      <c r="C3" s="17" t="s">
        <v>59</v>
      </c>
      <c r="D3" s="17" t="s">
        <v>52</v>
      </c>
      <c r="E3" s="17" t="s">
        <v>53</v>
      </c>
      <c r="F3" s="17" t="s">
        <v>54</v>
      </c>
      <c r="G3" s="17" t="s">
        <v>55</v>
      </c>
      <c r="H3" s="17" t="s">
        <v>60</v>
      </c>
      <c r="I3" s="17" t="s">
        <v>56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25" t="s">
        <v>16</v>
      </c>
      <c r="B5" s="26">
        <v>228.28109999999998</v>
      </c>
      <c r="C5" s="26">
        <v>98.818100000000044</v>
      </c>
      <c r="D5" s="26">
        <v>60.863400000000006</v>
      </c>
      <c r="E5" s="26">
        <v>89.12020000000004</v>
      </c>
      <c r="F5" s="26">
        <v>28.377400000000009</v>
      </c>
      <c r="G5" s="26">
        <v>34.440599999999989</v>
      </c>
      <c r="H5" s="26">
        <v>29.481500000000011</v>
      </c>
      <c r="I5" s="26">
        <v>569.38229999999999</v>
      </c>
    </row>
    <row r="6" spans="1:9" x14ac:dyDescent="0.3">
      <c r="A6" s="18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18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18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18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18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18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18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19" t="s">
        <v>57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dei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2023-01-17T09:17:11Z</dcterms:modified>
</cp:coreProperties>
</file>