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s.00000330/home/ERD004362/STATISTICA/DATI ELABORATI/Elaborazioni Pubblicazione sito/Excel da pubblicare/"/>
    </mc:Choice>
  </mc:AlternateContent>
  <xr:revisionPtr revIDLastSave="416" documentId="11_AD4D5CB4E552A5DACE1C6442F01D52025ADEDD94" xr6:coauthVersionLast="47" xr6:coauthVersionMax="47" xr10:uidLastSave="{662B3AFA-57C5-4C83-90AD-B0A7492B3573}"/>
  <bookViews>
    <workbookView xWindow="-108" yWindow="-108" windowWidth="23256" windowHeight="12576" activeTab="2" xr2:uid="{00000000-000D-0000-FFFF-FFFF00000000}"/>
  </bookViews>
  <sheets>
    <sheet name="Superfici" sheetId="1" r:id="rId1"/>
    <sheet name="Aziende vitivinicole" sheetId="3" r:id="rId2"/>
    <sheet name="Vitigni" sheetId="4" r:id="rId3"/>
    <sheet name="Forme allevamento" sheetId="7" r:id="rId4"/>
    <sheet name="Età vigneti" sheetId="9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3" l="1"/>
  <c r="D12" i="3"/>
  <c r="D11" i="3"/>
  <c r="D10" i="3"/>
  <c r="D9" i="3"/>
  <c r="D8" i="3"/>
  <c r="D7" i="3"/>
  <c r="D6" i="3"/>
  <c r="D5" i="3"/>
  <c r="D4" i="3"/>
  <c r="D3" i="3"/>
  <c r="B11" i="4" l="1"/>
  <c r="R11" i="4"/>
  <c r="S11" i="4" s="1"/>
  <c r="R10" i="4"/>
  <c r="S10" i="4" s="1"/>
  <c r="R9" i="4"/>
  <c r="S9" i="4" s="1"/>
  <c r="R8" i="4"/>
  <c r="S8" i="4" s="1"/>
  <c r="R7" i="4"/>
  <c r="S7" i="4" s="1"/>
  <c r="R6" i="4"/>
  <c r="S6" i="4" s="1"/>
  <c r="R5" i="4"/>
  <c r="S5" i="4" s="1"/>
  <c r="R4" i="4"/>
  <c r="S4" i="4" s="1"/>
  <c r="R3" i="4"/>
  <c r="S3" i="4" s="1"/>
  <c r="K12" i="1" l="1"/>
</calcChain>
</file>

<file path=xl/sharedStrings.xml><?xml version="1.0" encoding="utf-8"?>
<sst xmlns="http://schemas.openxmlformats.org/spreadsheetml/2006/main" count="148" uniqueCount="113">
  <si>
    <t>Provincia</t>
  </si>
  <si>
    <t>30 Maggio 2012</t>
  </si>
  <si>
    <t>31 Luglio 2013</t>
  </si>
  <si>
    <t>1 agosto 2014</t>
  </si>
  <si>
    <t>18 luglio 2015</t>
  </si>
  <si>
    <t>20 luglio 2017</t>
  </si>
  <si>
    <t>30 giugno 2018</t>
  </si>
  <si>
    <t>19 giugno 2019</t>
  </si>
  <si>
    <t>6 luglio 2020</t>
  </si>
  <si>
    <t>28 giugno 2021</t>
  </si>
  <si>
    <t>14 luglio 2022</t>
  </si>
  <si>
    <t>PIACENZA</t>
  </si>
  <si>
    <t>PARMA</t>
  </si>
  <si>
    <t>REGGIO EMILIA</t>
  </si>
  <si>
    <t>MODENA</t>
  </si>
  <si>
    <t>BOLOGNA</t>
  </si>
  <si>
    <t>FERRARA</t>
  </si>
  <si>
    <t>RAVENNA</t>
  </si>
  <si>
    <t>FORLI'-CESENA</t>
  </si>
  <si>
    <t>RIMINI</t>
  </si>
  <si>
    <t>TOTALE</t>
  </si>
  <si>
    <t>DATA DI ESTRAZIONE DEL DATO</t>
  </si>
  <si>
    <t>BARBERA N.</t>
  </si>
  <si>
    <t>CROATINA N.</t>
  </si>
  <si>
    <t>MERLOT N.</t>
  </si>
  <si>
    <t>Altri</t>
  </si>
  <si>
    <t>2012</t>
  </si>
  <si>
    <t>2013</t>
  </si>
  <si>
    <t>2014</t>
  </si>
  <si>
    <t>2015</t>
  </si>
  <si>
    <t>2016</t>
  </si>
  <si>
    <t>2018</t>
  </si>
  <si>
    <t>2019</t>
  </si>
  <si>
    <t>2020</t>
  </si>
  <si>
    <t>2021</t>
  </si>
  <si>
    <t>Differenza assoluta 2012-2022</t>
  </si>
  <si>
    <t>Superficie per anno (ha)</t>
  </si>
  <si>
    <t>Differenza (%)</t>
  </si>
  <si>
    <t>Anno</t>
  </si>
  <si>
    <t>SUPERFICIE (HA)</t>
  </si>
  <si>
    <t>VITIGNO</t>
  </si>
  <si>
    <t>FORMA DI ALLEVAMENTO</t>
  </si>
  <si>
    <t>GUYOT</t>
  </si>
  <si>
    <t>CORDONE SPERONATO</t>
  </si>
  <si>
    <t>CASARSA</t>
  </si>
  <si>
    <t>G.D.C.</t>
  </si>
  <si>
    <t>CAPOVOLTO DOPPIO</t>
  </si>
  <si>
    <t>PERGOLA</t>
  </si>
  <si>
    <t>CORDONE LIBERO</t>
  </si>
  <si>
    <t>Superficie (ha) per classi di età dei vigneti in ogni provincia</t>
  </si>
  <si>
    <t>PROVINCIA</t>
  </si>
  <si>
    <t>FASCE DI ETA'</t>
  </si>
  <si>
    <t>20-30</t>
  </si>
  <si>
    <t>30-40</t>
  </si>
  <si>
    <t>40-50</t>
  </si>
  <si>
    <t>50-60</t>
  </si>
  <si>
    <t>totali</t>
  </si>
  <si>
    <t>totale</t>
  </si>
  <si>
    <t>DUPLEX</t>
  </si>
  <si>
    <t>CAZENAVE</t>
  </si>
  <si>
    <t>CAPPUCCINA</t>
  </si>
  <si>
    <t>TENDONE</t>
  </si>
  <si>
    <t>SPALLIERA - N.D.</t>
  </si>
  <si>
    <t>ALBERELLO - GUYOT</t>
  </si>
  <si>
    <t>SPALLIERA - ARCHETTO</t>
  </si>
  <si>
    <t>ALBERELLO - CORDONE SPERONATO</t>
  </si>
  <si>
    <t>ALBERELLO - N.D.</t>
  </si>
  <si>
    <t>Numero Aziende</t>
  </si>
  <si>
    <t>Piacenza</t>
  </si>
  <si>
    <t>Emilia-Romagna</t>
  </si>
  <si>
    <t xml:space="preserve">SUPERFICIE VITATA MEDIA DELLE AZIENDE VITICOLE PIACENTINE NEGLI ULTIMI 10 ANNI </t>
  </si>
  <si>
    <t>Le aziende viticole nel territorio piacentino</t>
  </si>
  <si>
    <t>ORTRUGO B.</t>
  </si>
  <si>
    <t>MALVASIA DI CANDIA AROMATICA B</t>
  </si>
  <si>
    <t>PINOT NERO N.</t>
  </si>
  <si>
    <t>CABERNET SAUVIGNON N.</t>
  </si>
  <si>
    <t>CHARDONNAY B.</t>
  </si>
  <si>
    <t>SAUVIGNON B.</t>
  </si>
  <si>
    <t>Descrizione VITIGNO</t>
  </si>
  <si>
    <t>MALVASIA DI CANDIA AR.</t>
  </si>
  <si>
    <t>Superficie anno 2022 (%)</t>
  </si>
  <si>
    <t>0-10</t>
  </si>
  <si>
    <t>10-20</t>
  </si>
  <si>
    <t>&gt;60</t>
  </si>
  <si>
    <t>Comune</t>
  </si>
  <si>
    <t>Superficie vitata (ha)</t>
  </si>
  <si>
    <t>ZIANO PIACENTINO</t>
  </si>
  <si>
    <t>CASTELL'ARQUATO</t>
  </si>
  <si>
    <t>CARPANETO PIACENTINO</t>
  </si>
  <si>
    <t>VERNASCA</t>
  </si>
  <si>
    <t>CASTEL SAN GIOVANNI</t>
  </si>
  <si>
    <t>PIANELLO VAL TIDONE</t>
  </si>
  <si>
    <t>VIGOLZONE</t>
  </si>
  <si>
    <t>BORGONOVO VAL TIDONE</t>
  </si>
  <si>
    <t>LUGAGNANO VAL D'ARDA</t>
  </si>
  <si>
    <t>PONTE DELL'OLIO</t>
  </si>
  <si>
    <t>TRAVO</t>
  </si>
  <si>
    <t>ALSENO</t>
  </si>
  <si>
    <t>BOBBIO</t>
  </si>
  <si>
    <t>RIVERGARO</t>
  </si>
  <si>
    <t>GROPPARELLO</t>
  </si>
  <si>
    <t>PIOZZANO</t>
  </si>
  <si>
    <t>SAN GIORGIO PIACENTINO</t>
  </si>
  <si>
    <t>GAZZOLA</t>
  </si>
  <si>
    <t>AGAZZANO</t>
  </si>
  <si>
    <t>COLI</t>
  </si>
  <si>
    <t>BETTOLA</t>
  </si>
  <si>
    <t>MORFASSO</t>
  </si>
  <si>
    <t>FIORENZUOLA D'ARDA</t>
  </si>
  <si>
    <t>PODENZANO</t>
  </si>
  <si>
    <t>ALTA VAL TIDONE</t>
  </si>
  <si>
    <t>Sup. VITATA (ha)</t>
  </si>
  <si>
    <t>Sup. media (ha)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</si>
</sst>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72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b/>
      <sz val="8"/>
      <color indexed="72"/>
      <name val="Verdana"/>
      <family val="2"/>
    </font>
    <font>
      <b/>
      <sz val="10"/>
      <name val="Verdana"/>
      <family val="2"/>
    </font>
    <font>
      <b/>
      <sz val="14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62">
    <xf numFmtId="0" fontId="0" fillId="0" borderId="0" xfId="0"/>
    <xf numFmtId="4" fontId="0" fillId="0" borderId="1" xfId="0" applyNumberFormat="1" applyBorder="1"/>
    <xf numFmtId="0" fontId="3" fillId="0" borderId="1" xfId="0" applyFont="1" applyBorder="1" applyAlignment="1">
      <alignment horizontal="left" vertical="center"/>
    </xf>
    <xf numFmtId="4" fontId="4" fillId="0" borderId="1" xfId="0" applyNumberFormat="1" applyFont="1" applyBorder="1" applyAlignment="1">
      <alignment horizontal="left" vertical="center"/>
    </xf>
    <xf numFmtId="4" fontId="5" fillId="2" borderId="1" xfId="0" applyNumberFormat="1" applyFont="1" applyFill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left" vertical="center"/>
    </xf>
    <xf numFmtId="49" fontId="2" fillId="3" borderId="2" xfId="0" applyNumberFormat="1" applyFont="1" applyFill="1" applyBorder="1" applyAlignment="1">
      <alignment vertical="center" wrapText="1"/>
    </xf>
    <xf numFmtId="4" fontId="1" fillId="0" borderId="1" xfId="0" applyNumberFormat="1" applyFont="1" applyBorder="1" applyAlignment="1">
      <alignment horizontal="left" vertical="center"/>
    </xf>
    <xf numFmtId="3" fontId="0" fillId="0" borderId="1" xfId="0" applyNumberFormat="1" applyBorder="1"/>
    <xf numFmtId="0" fontId="0" fillId="0" borderId="1" xfId="0" applyBorder="1"/>
    <xf numFmtId="2" fontId="0" fillId="0" borderId="1" xfId="0" applyNumberFormat="1" applyBorder="1"/>
    <xf numFmtId="0" fontId="7" fillId="4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4" fontId="1" fillId="6" borderId="1" xfId="0" applyNumberFormat="1" applyFont="1" applyFill="1" applyBorder="1" applyAlignment="1">
      <alignment vertical="center"/>
    </xf>
    <xf numFmtId="4" fontId="0" fillId="0" borderId="0" xfId="0" applyNumberFormat="1"/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center"/>
    </xf>
    <xf numFmtId="4" fontId="1" fillId="7" borderId="1" xfId="0" applyNumberFormat="1" applyFont="1" applyFill="1" applyBorder="1"/>
    <xf numFmtId="4" fontId="5" fillId="8" borderId="1" xfId="0" applyNumberFormat="1" applyFont="1" applyFill="1" applyBorder="1" applyAlignment="1">
      <alignment horizontal="left" vertical="center" wrapText="1"/>
    </xf>
    <xf numFmtId="4" fontId="4" fillId="8" borderId="1" xfId="0" applyNumberFormat="1" applyFont="1" applyFill="1" applyBorder="1" applyAlignment="1">
      <alignment horizontal="left" vertical="center"/>
    </xf>
    <xf numFmtId="0" fontId="3" fillId="8" borderId="1" xfId="0" applyFont="1" applyFill="1" applyBorder="1" applyAlignment="1">
      <alignment horizontal="left" vertical="center"/>
    </xf>
    <xf numFmtId="0" fontId="9" fillId="0" borderId="1" xfId="0" applyFont="1" applyBorder="1"/>
    <xf numFmtId="3" fontId="9" fillId="0" borderId="1" xfId="0" applyNumberFormat="1" applyFont="1" applyBorder="1"/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4" fontId="0" fillId="0" borderId="1" xfId="0" applyNumberFormat="1" applyBorder="1" applyAlignment="1">
      <alignment horizontal="right" vertical="center"/>
    </xf>
    <xf numFmtId="2" fontId="0" fillId="0" borderId="1" xfId="0" applyNumberFormat="1" applyBorder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1" fillId="0" borderId="0" xfId="0" applyFont="1"/>
    <xf numFmtId="2" fontId="0" fillId="0" borderId="0" xfId="0" applyNumberFormat="1"/>
    <xf numFmtId="4" fontId="1" fillId="0" borderId="0" xfId="0" applyNumberFormat="1" applyFont="1"/>
    <xf numFmtId="0" fontId="7" fillId="4" borderId="6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0" fillId="8" borderId="1" xfId="0" applyFill="1" applyBorder="1" applyAlignment="1">
      <alignment horizontal="left"/>
    </xf>
    <xf numFmtId="4" fontId="0" fillId="8" borderId="1" xfId="0" applyNumberFormat="1" applyFill="1" applyBorder="1"/>
    <xf numFmtId="0" fontId="1" fillId="7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4" fontId="9" fillId="0" borderId="1" xfId="0" applyNumberFormat="1" applyFont="1" applyBorder="1"/>
    <xf numFmtId="4" fontId="10" fillId="0" borderId="1" xfId="1" applyNumberFormat="1" applyBorder="1"/>
    <xf numFmtId="0" fontId="8" fillId="0" borderId="0" xfId="0" applyFont="1" applyAlignment="1">
      <alignment horizontal="center" vertical="center" wrapText="1"/>
    </xf>
    <xf numFmtId="0" fontId="11" fillId="0" borderId="0" xfId="0" applyFont="1"/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4" fontId="1" fillId="7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4" fontId="12" fillId="0" borderId="1" xfId="0" applyNumberFormat="1" applyFont="1" applyBorder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"/>
  <sheetViews>
    <sheetView workbookViewId="0">
      <selection activeCell="K18" sqref="K18"/>
    </sheetView>
  </sheetViews>
  <sheetFormatPr defaultRowHeight="14.4" x14ac:dyDescent="0.3"/>
  <cols>
    <col min="1" max="1" width="16.109375" customWidth="1"/>
    <col min="2" max="11" width="11.109375" customWidth="1"/>
    <col min="14" max="14" width="26.5546875" customWidth="1"/>
    <col min="15" max="15" width="13.5546875" customWidth="1"/>
    <col min="16" max="16" width="12.88671875" customWidth="1"/>
  </cols>
  <sheetData>
    <row r="1" spans="1:16" ht="23.4" customHeight="1" x14ac:dyDescent="0.3">
      <c r="A1" s="46" t="s">
        <v>0</v>
      </c>
      <c r="B1" s="44" t="s">
        <v>21</v>
      </c>
      <c r="C1" s="45"/>
      <c r="D1" s="45"/>
      <c r="E1" s="45"/>
      <c r="F1" s="45"/>
      <c r="G1" s="45"/>
      <c r="H1" s="45"/>
      <c r="I1" s="45"/>
      <c r="J1" s="45"/>
      <c r="K1" s="45"/>
      <c r="N1" s="48" t="s">
        <v>84</v>
      </c>
      <c r="O1" s="49" t="s">
        <v>85</v>
      </c>
      <c r="P1" s="49"/>
    </row>
    <row r="2" spans="1:16" ht="28.8" x14ac:dyDescent="0.3">
      <c r="A2" s="47"/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N2" s="48"/>
      <c r="O2" s="38">
        <v>2015</v>
      </c>
      <c r="P2" s="38">
        <v>2022</v>
      </c>
    </row>
    <row r="3" spans="1:16" x14ac:dyDescent="0.3">
      <c r="A3" s="23" t="s">
        <v>11</v>
      </c>
      <c r="B3" s="21">
        <v>5628.6090999999997</v>
      </c>
      <c r="C3" s="22">
        <v>5555.1630999999998</v>
      </c>
      <c r="D3" s="22">
        <v>5534.5573999999997</v>
      </c>
      <c r="E3" s="22">
        <v>5373.2694000000001</v>
      </c>
      <c r="F3" s="22">
        <v>5286.2227000000003</v>
      </c>
      <c r="G3" s="22">
        <v>5202.1493</v>
      </c>
      <c r="H3" s="22">
        <v>5150.1644999999999</v>
      </c>
      <c r="I3" s="21">
        <v>5114.5807999999997</v>
      </c>
      <c r="J3" s="21">
        <v>5036.5505000000003</v>
      </c>
      <c r="K3" s="21">
        <v>5077.5412999999999</v>
      </c>
      <c r="N3" s="18" t="s">
        <v>86</v>
      </c>
      <c r="O3" s="1">
        <v>1767.6283999999998</v>
      </c>
      <c r="P3" s="1">
        <v>1757.3487999999991</v>
      </c>
    </row>
    <row r="4" spans="1:16" x14ac:dyDescent="0.3">
      <c r="A4" s="2" t="s">
        <v>12</v>
      </c>
      <c r="B4" s="4">
        <v>649.95150000000001</v>
      </c>
      <c r="C4" s="3">
        <v>644.85699999999997</v>
      </c>
      <c r="D4" s="3">
        <v>614.69299999999998</v>
      </c>
      <c r="E4" s="3">
        <v>592.16589999999997</v>
      </c>
      <c r="F4" s="3">
        <v>572.96320000000003</v>
      </c>
      <c r="G4" s="3">
        <v>578.17650000000003</v>
      </c>
      <c r="H4" s="3">
        <v>583.29369999999994</v>
      </c>
      <c r="I4" s="4">
        <v>580.90470000000005</v>
      </c>
      <c r="J4" s="4">
        <v>575.70730000000003</v>
      </c>
      <c r="K4" s="4">
        <v>579.63329999999996</v>
      </c>
      <c r="N4" s="18" t="s">
        <v>110</v>
      </c>
      <c r="O4" s="1">
        <v>448.26980000000009</v>
      </c>
      <c r="P4" s="1">
        <v>446.37280000000004</v>
      </c>
    </row>
    <row r="5" spans="1:16" x14ac:dyDescent="0.3">
      <c r="A5" s="2" t="s">
        <v>13</v>
      </c>
      <c r="B5" s="4">
        <v>7344.1844000000001</v>
      </c>
      <c r="C5" s="3">
        <v>7412.6358</v>
      </c>
      <c r="D5" s="3">
        <v>7553.9546</v>
      </c>
      <c r="E5" s="3">
        <v>7637.9213</v>
      </c>
      <c r="F5" s="3">
        <v>7980.6562999999996</v>
      </c>
      <c r="G5" s="3">
        <v>8018.0254000000004</v>
      </c>
      <c r="H5" s="3">
        <v>8081.5969999999998</v>
      </c>
      <c r="I5" s="4">
        <v>8117.0712000000003</v>
      </c>
      <c r="J5" s="4">
        <v>8266.2844999999998</v>
      </c>
      <c r="K5" s="4">
        <v>8395.8963000000003</v>
      </c>
      <c r="N5" s="18" t="s">
        <v>87</v>
      </c>
      <c r="O5" s="1">
        <v>449.77730000000003</v>
      </c>
      <c r="P5" s="1">
        <v>434.44909999999965</v>
      </c>
    </row>
    <row r="6" spans="1:16" x14ac:dyDescent="0.3">
      <c r="A6" s="2" t="s">
        <v>14</v>
      </c>
      <c r="B6" s="4">
        <v>7358.8370000000004</v>
      </c>
      <c r="C6" s="3">
        <v>7530.6956</v>
      </c>
      <c r="D6" s="3">
        <v>7664.6486999999997</v>
      </c>
      <c r="E6" s="3">
        <v>7726.3982999999998</v>
      </c>
      <c r="F6" s="3">
        <v>8023.6432000000004</v>
      </c>
      <c r="G6" s="3">
        <v>8172.5172000000002</v>
      </c>
      <c r="H6" s="3">
        <v>8324.8143999999993</v>
      </c>
      <c r="I6" s="4">
        <v>8462.4686999999994</v>
      </c>
      <c r="J6" s="4">
        <v>8587.1183999999994</v>
      </c>
      <c r="K6" s="4">
        <v>8731.3433000000005</v>
      </c>
      <c r="N6" s="18" t="s">
        <v>88</v>
      </c>
      <c r="O6" s="1">
        <v>304.91720000000009</v>
      </c>
      <c r="P6" s="1">
        <v>289.96570000000008</v>
      </c>
    </row>
    <row r="7" spans="1:16" x14ac:dyDescent="0.3">
      <c r="A7" s="2" t="s">
        <v>15</v>
      </c>
      <c r="B7" s="4">
        <v>6288.6113999999998</v>
      </c>
      <c r="C7" s="3">
        <v>6252.8236999999999</v>
      </c>
      <c r="D7" s="3">
        <v>6210.6269000000002</v>
      </c>
      <c r="E7" s="3">
        <v>6047.1370999999999</v>
      </c>
      <c r="F7" s="3">
        <v>5898.4525999999996</v>
      </c>
      <c r="G7" s="3">
        <v>5926.3459000000003</v>
      </c>
      <c r="H7" s="3">
        <v>5839.9892</v>
      </c>
      <c r="I7" s="4">
        <v>5871.8684999999996</v>
      </c>
      <c r="J7" s="4">
        <v>5944.1284999999998</v>
      </c>
      <c r="K7" s="4">
        <v>5916.5227999999997</v>
      </c>
      <c r="N7" s="18" t="s">
        <v>89</v>
      </c>
      <c r="O7" s="1">
        <v>296.2971</v>
      </c>
      <c r="P7" s="1">
        <v>277.36129999999986</v>
      </c>
    </row>
    <row r="8" spans="1:16" x14ac:dyDescent="0.3">
      <c r="A8" s="2" t="s">
        <v>16</v>
      </c>
      <c r="B8" s="4">
        <v>564.97529999999995</v>
      </c>
      <c r="C8" s="3">
        <v>557.81349999999998</v>
      </c>
      <c r="D8" s="3">
        <v>568.78689999999995</v>
      </c>
      <c r="E8" s="3">
        <v>546.87729999999999</v>
      </c>
      <c r="F8" s="3">
        <v>534.52290000000005</v>
      </c>
      <c r="G8" s="3">
        <v>548.27739999999994</v>
      </c>
      <c r="H8" s="3">
        <v>551.91920000000005</v>
      </c>
      <c r="I8" s="4">
        <v>556.18960000000004</v>
      </c>
      <c r="J8" s="4">
        <v>561.95249999999999</v>
      </c>
      <c r="K8" s="4">
        <v>565.94749999999999</v>
      </c>
      <c r="N8" s="18" t="s">
        <v>90</v>
      </c>
      <c r="O8" s="1">
        <v>242.6527000000001</v>
      </c>
      <c r="P8" s="1">
        <v>262.00689999999997</v>
      </c>
    </row>
    <row r="9" spans="1:16" x14ac:dyDescent="0.3">
      <c r="A9" s="2" t="s">
        <v>17</v>
      </c>
      <c r="B9" s="4">
        <v>15155.940699999999</v>
      </c>
      <c r="C9" s="3">
        <v>15306.372499999999</v>
      </c>
      <c r="D9" s="3">
        <v>15385.6967</v>
      </c>
      <c r="E9" s="3">
        <v>15358.4709</v>
      </c>
      <c r="F9" s="3">
        <v>15455.424000000001</v>
      </c>
      <c r="G9" s="3">
        <v>15370.4614</v>
      </c>
      <c r="H9" s="3">
        <v>15518.275600000001</v>
      </c>
      <c r="I9" s="4">
        <v>15764.785</v>
      </c>
      <c r="J9" s="4">
        <v>15943.0843</v>
      </c>
      <c r="K9" s="4">
        <v>16240.135200000001</v>
      </c>
      <c r="N9" s="18" t="s">
        <v>91</v>
      </c>
      <c r="O9" s="1">
        <v>297.56339999999994</v>
      </c>
      <c r="P9" s="1">
        <v>253.58779999999967</v>
      </c>
    </row>
    <row r="10" spans="1:16" x14ac:dyDescent="0.3">
      <c r="A10" s="2" t="s">
        <v>18</v>
      </c>
      <c r="B10" s="4">
        <v>6293.5898999999999</v>
      </c>
      <c r="C10" s="3">
        <v>6359.991</v>
      </c>
      <c r="D10" s="3">
        <v>6268.6751999999997</v>
      </c>
      <c r="E10" s="3">
        <v>6184.0718999999999</v>
      </c>
      <c r="F10" s="3">
        <v>6021.9677000000001</v>
      </c>
      <c r="G10" s="3">
        <v>6024.5532999999996</v>
      </c>
      <c r="H10" s="3">
        <v>5953.3022000000001</v>
      </c>
      <c r="I10" s="4">
        <v>5976.3163999999997</v>
      </c>
      <c r="J10" s="4">
        <v>5998.8999000000003</v>
      </c>
      <c r="K10" s="4">
        <v>5961.9031000000004</v>
      </c>
      <c r="N10" s="18" t="s">
        <v>92</v>
      </c>
      <c r="O10" s="1">
        <v>253.62289999999999</v>
      </c>
      <c r="P10" s="1">
        <v>250.7406999999998</v>
      </c>
    </row>
    <row r="11" spans="1:16" x14ac:dyDescent="0.3">
      <c r="A11" s="2" t="s">
        <v>19</v>
      </c>
      <c r="B11" s="4">
        <v>2196.4270000000001</v>
      </c>
      <c r="C11" s="3">
        <v>2157.5675999999999</v>
      </c>
      <c r="D11" s="3">
        <v>2099.2170999999998</v>
      </c>
      <c r="E11" s="3">
        <v>1963.9961000000001</v>
      </c>
      <c r="F11" s="3">
        <v>1913.1192000000001</v>
      </c>
      <c r="G11" s="3">
        <v>1865.0571</v>
      </c>
      <c r="H11" s="3">
        <v>1848.8998999999999</v>
      </c>
      <c r="I11" s="4">
        <v>1801.2329999999999</v>
      </c>
      <c r="J11" s="4">
        <v>1740.9129</v>
      </c>
      <c r="K11" s="4">
        <v>1766.9429</v>
      </c>
      <c r="N11" s="18" t="s">
        <v>93</v>
      </c>
      <c r="O11" s="1">
        <v>221.99599999999992</v>
      </c>
      <c r="P11" s="1">
        <v>215.12559999999993</v>
      </c>
    </row>
    <row r="12" spans="1:16" x14ac:dyDescent="0.3">
      <c r="A12" s="2" t="s">
        <v>20</v>
      </c>
      <c r="B12" s="5">
        <v>51481.126300000004</v>
      </c>
      <c r="C12" s="5">
        <v>51777.919800000003</v>
      </c>
      <c r="D12" s="5">
        <v>51900.856500000002</v>
      </c>
      <c r="E12" s="5">
        <v>51430.308199999999</v>
      </c>
      <c r="F12" s="5">
        <v>51686.971799999999</v>
      </c>
      <c r="G12" s="5">
        <v>51705.563499999997</v>
      </c>
      <c r="H12" s="5">
        <v>51852.255700000002</v>
      </c>
      <c r="I12" s="5">
        <v>52245.417899999993</v>
      </c>
      <c r="J12" s="5">
        <v>52654.638800000001</v>
      </c>
      <c r="K12" s="7">
        <f>SUM(K3:K11)</f>
        <v>53235.865700000002</v>
      </c>
      <c r="N12" s="18" t="s">
        <v>94</v>
      </c>
      <c r="O12" s="1">
        <v>211.08129999999997</v>
      </c>
      <c r="P12" s="1">
        <v>162.09370000000001</v>
      </c>
    </row>
    <row r="13" spans="1:16" x14ac:dyDescent="0.3">
      <c r="N13" s="18" t="s">
        <v>95</v>
      </c>
      <c r="O13" s="1">
        <v>155.94229999999999</v>
      </c>
      <c r="P13" s="1">
        <v>147.19520000000006</v>
      </c>
    </row>
    <row r="14" spans="1:16" x14ac:dyDescent="0.3">
      <c r="N14" s="18" t="s">
        <v>96</v>
      </c>
      <c r="O14" s="1">
        <v>163.01839999999996</v>
      </c>
      <c r="P14" s="1">
        <v>141.18179999999995</v>
      </c>
    </row>
    <row r="15" spans="1:16" x14ac:dyDescent="0.3">
      <c r="N15" s="18" t="s">
        <v>97</v>
      </c>
      <c r="O15" s="1">
        <v>87.714700000000008</v>
      </c>
      <c r="P15" s="1">
        <v>97.928700000000021</v>
      </c>
    </row>
    <row r="16" spans="1:16" x14ac:dyDescent="0.3">
      <c r="N16" s="18" t="s">
        <v>98</v>
      </c>
      <c r="O16" s="1">
        <v>88.100499999999982</v>
      </c>
      <c r="P16" s="1">
        <v>79.360299999999995</v>
      </c>
    </row>
    <row r="17" spans="14:16" x14ac:dyDescent="0.3">
      <c r="N17" s="18" t="s">
        <v>99</v>
      </c>
      <c r="O17" s="1">
        <v>68.787599999999969</v>
      </c>
      <c r="P17" s="1">
        <v>59.053900000000006</v>
      </c>
    </row>
    <row r="18" spans="14:16" x14ac:dyDescent="0.3">
      <c r="N18" s="18" t="s">
        <v>100</v>
      </c>
      <c r="O18" s="1">
        <v>76.424600000000012</v>
      </c>
      <c r="P18" s="1">
        <v>57.347300000000004</v>
      </c>
    </row>
    <row r="19" spans="14:16" x14ac:dyDescent="0.3">
      <c r="N19" s="18" t="s">
        <v>101</v>
      </c>
      <c r="O19" s="1">
        <v>32.1158</v>
      </c>
      <c r="P19" s="1">
        <v>50.202699999999979</v>
      </c>
    </row>
    <row r="20" spans="14:16" x14ac:dyDescent="0.3">
      <c r="N20" s="18" t="s">
        <v>102</v>
      </c>
      <c r="O20" s="1">
        <v>47.879400000000004</v>
      </c>
      <c r="P20" s="1">
        <v>40.293300000000002</v>
      </c>
    </row>
    <row r="21" spans="14:16" x14ac:dyDescent="0.3">
      <c r="N21" s="18" t="s">
        <v>103</v>
      </c>
      <c r="O21" s="1">
        <v>46.479700000000001</v>
      </c>
      <c r="P21" s="1">
        <v>35.155399999999993</v>
      </c>
    </row>
    <row r="22" spans="14:16" x14ac:dyDescent="0.3">
      <c r="N22" s="18" t="s">
        <v>104</v>
      </c>
      <c r="O22" s="1">
        <v>34.379199999999997</v>
      </c>
      <c r="P22" s="1">
        <v>23.736200000000007</v>
      </c>
    </row>
    <row r="23" spans="14:16" x14ac:dyDescent="0.3">
      <c r="N23" s="18" t="s">
        <v>105</v>
      </c>
      <c r="O23" s="1">
        <v>12.836</v>
      </c>
      <c r="P23" s="1">
        <v>9.2746999999999993</v>
      </c>
    </row>
    <row r="24" spans="14:16" x14ac:dyDescent="0.3">
      <c r="N24" s="18" t="s">
        <v>106</v>
      </c>
      <c r="O24" s="1">
        <v>15.7056</v>
      </c>
      <c r="P24" s="1">
        <v>9.0932000000000013</v>
      </c>
    </row>
    <row r="25" spans="14:16" x14ac:dyDescent="0.3">
      <c r="N25" s="18" t="s">
        <v>107</v>
      </c>
      <c r="O25" s="1">
        <v>8.0869</v>
      </c>
      <c r="P25" s="1">
        <v>6.3468999999999989</v>
      </c>
    </row>
    <row r="26" spans="14:16" x14ac:dyDescent="0.3">
      <c r="N26" s="18" t="s">
        <v>108</v>
      </c>
      <c r="O26" s="1">
        <v>1.1453</v>
      </c>
      <c r="P26" s="1">
        <v>1.7219000000000004</v>
      </c>
    </row>
    <row r="27" spans="14:16" x14ac:dyDescent="0.3">
      <c r="N27" s="18" t="s">
        <v>109</v>
      </c>
      <c r="O27" s="1">
        <v>2.1019999999999999</v>
      </c>
      <c r="P27" s="1">
        <v>0</v>
      </c>
    </row>
  </sheetData>
  <mergeCells count="4">
    <mergeCell ref="B1:K1"/>
    <mergeCell ref="A1:A2"/>
    <mergeCell ref="N1:N2"/>
    <mergeCell ref="O1:P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6AAD6-2C1B-4752-9130-8B44D26FF86B}">
  <dimension ref="A1:I13"/>
  <sheetViews>
    <sheetView workbookViewId="0">
      <selection activeCell="F17" sqref="F17"/>
    </sheetView>
  </sheetViews>
  <sheetFormatPr defaultRowHeight="14.4" x14ac:dyDescent="0.3"/>
  <cols>
    <col min="1" max="2" width="14.33203125" customWidth="1"/>
    <col min="3" max="5" width="16.6640625" customWidth="1"/>
    <col min="6" max="6" width="28.109375" customWidth="1"/>
    <col min="7" max="7" width="18.88671875" customWidth="1"/>
    <col min="8" max="8" width="15.6640625" customWidth="1"/>
    <col min="9" max="9" width="22.33203125" customWidth="1"/>
  </cols>
  <sheetData>
    <row r="1" spans="1:9" s="43" customFormat="1" ht="39.6" customHeight="1" x14ac:dyDescent="0.35">
      <c r="A1" s="50" t="s">
        <v>71</v>
      </c>
      <c r="B1" s="50"/>
      <c r="C1" s="50"/>
      <c r="D1" s="50"/>
      <c r="E1" s="42"/>
      <c r="G1" s="50" t="s">
        <v>70</v>
      </c>
      <c r="H1" s="50"/>
      <c r="I1" s="50"/>
    </row>
    <row r="2" spans="1:9" ht="36" customHeight="1" x14ac:dyDescent="0.3">
      <c r="A2" s="11" t="s">
        <v>38</v>
      </c>
      <c r="B2" s="11" t="s">
        <v>111</v>
      </c>
      <c r="C2" s="11" t="s">
        <v>67</v>
      </c>
      <c r="D2" s="11" t="s">
        <v>112</v>
      </c>
      <c r="E2" s="39"/>
      <c r="G2" s="11" t="s">
        <v>38</v>
      </c>
      <c r="H2" s="11" t="s">
        <v>68</v>
      </c>
      <c r="I2" s="11" t="s">
        <v>69</v>
      </c>
    </row>
    <row r="3" spans="1:9" ht="18" customHeight="1" x14ac:dyDescent="0.3">
      <c r="A3" s="24">
        <v>2012</v>
      </c>
      <c r="B3" s="40">
        <v>5628.6090999999997</v>
      </c>
      <c r="C3" s="25">
        <v>2275</v>
      </c>
      <c r="D3" s="61">
        <f>B3/C3</f>
        <v>2.4741138901098898</v>
      </c>
      <c r="E3" s="15"/>
      <c r="G3" s="9">
        <v>2012</v>
      </c>
      <c r="H3" s="1">
        <v>2.4741138901098898</v>
      </c>
      <c r="I3" s="10">
        <v>2.196574915731536</v>
      </c>
    </row>
    <row r="4" spans="1:9" ht="18" customHeight="1" x14ac:dyDescent="0.3">
      <c r="A4" s="24">
        <v>2013</v>
      </c>
      <c r="B4" s="40">
        <v>5554.5762999999997</v>
      </c>
      <c r="C4" s="25">
        <v>2180</v>
      </c>
      <c r="D4" s="61">
        <f t="shared" ref="D4:D13" si="0">B4/C4</f>
        <v>2.5479707798165134</v>
      </c>
      <c r="E4" s="15"/>
      <c r="G4" s="9">
        <v>2013</v>
      </c>
      <c r="H4" s="1">
        <v>2.5479707798165134</v>
      </c>
      <c r="I4" s="10">
        <v>2.2943044657097289</v>
      </c>
    </row>
    <row r="5" spans="1:9" ht="18" customHeight="1" x14ac:dyDescent="0.3">
      <c r="A5" s="9">
        <v>2014</v>
      </c>
      <c r="B5" s="1">
        <v>5534.5573999999997</v>
      </c>
      <c r="C5" s="8">
        <v>2117</v>
      </c>
      <c r="D5" s="61">
        <f t="shared" si="0"/>
        <v>2.6143398205007085</v>
      </c>
      <c r="E5" s="15"/>
      <c r="G5" s="9">
        <v>2014</v>
      </c>
      <c r="H5" s="1">
        <v>2.6143398205007085</v>
      </c>
      <c r="I5" s="10">
        <v>2.3663364108877034</v>
      </c>
    </row>
    <row r="6" spans="1:9" ht="18" customHeight="1" x14ac:dyDescent="0.3">
      <c r="A6" s="9">
        <v>2015</v>
      </c>
      <c r="B6" s="1">
        <v>5373.2694000000001</v>
      </c>
      <c r="C6" s="8">
        <v>2035</v>
      </c>
      <c r="D6" s="61">
        <f t="shared" si="0"/>
        <v>2.6404272235872237</v>
      </c>
      <c r="E6" s="15"/>
      <c r="G6" s="9">
        <v>2015</v>
      </c>
      <c r="H6" s="1">
        <v>2.6404272235872237</v>
      </c>
      <c r="I6" s="10">
        <v>2.4530338738910618</v>
      </c>
    </row>
    <row r="7" spans="1:9" ht="18" customHeight="1" x14ac:dyDescent="0.3">
      <c r="A7" s="9">
        <v>2016</v>
      </c>
      <c r="B7" s="1">
        <v>5244.8915999999999</v>
      </c>
      <c r="C7" s="8">
        <v>1934</v>
      </c>
      <c r="D7" s="61">
        <f t="shared" si="0"/>
        <v>2.7119398138572905</v>
      </c>
      <c r="E7" s="15"/>
      <c r="G7" s="9">
        <v>2016</v>
      </c>
      <c r="H7" s="1">
        <v>2.7119398138572905</v>
      </c>
      <c r="I7" s="10">
        <v>2.5581012646158481</v>
      </c>
    </row>
    <row r="8" spans="1:9" ht="18" customHeight="1" x14ac:dyDescent="0.3">
      <c r="A8" s="24">
        <v>2017</v>
      </c>
      <c r="B8" s="40">
        <v>5315.7349000000004</v>
      </c>
      <c r="C8" s="25">
        <v>1853</v>
      </c>
      <c r="D8" s="61">
        <f t="shared" si="0"/>
        <v>2.8687182406907721</v>
      </c>
      <c r="E8" s="15"/>
      <c r="G8" s="9">
        <v>2017</v>
      </c>
      <c r="H8" s="1">
        <v>2.8687182406907721</v>
      </c>
      <c r="I8" s="10">
        <v>2.6731517752392713</v>
      </c>
    </row>
    <row r="9" spans="1:9" ht="18" customHeight="1" x14ac:dyDescent="0.3">
      <c r="A9" s="24">
        <v>2018</v>
      </c>
      <c r="B9" s="40">
        <v>5201.4512000000004</v>
      </c>
      <c r="C9" s="25">
        <v>1795</v>
      </c>
      <c r="D9" s="61">
        <f t="shared" si="0"/>
        <v>2.8977444011142062</v>
      </c>
      <c r="E9" s="15"/>
      <c r="G9" s="9">
        <v>2018</v>
      </c>
      <c r="H9" s="1">
        <v>2.8977444011142062</v>
      </c>
      <c r="I9" s="10">
        <v>2.7297429204941399</v>
      </c>
    </row>
    <row r="10" spans="1:9" ht="18" customHeight="1" x14ac:dyDescent="0.3">
      <c r="A10" s="24">
        <v>2019</v>
      </c>
      <c r="B10" s="41">
        <v>5150.1644999999999</v>
      </c>
      <c r="C10" s="25">
        <v>1725</v>
      </c>
      <c r="D10" s="61">
        <f t="shared" si="0"/>
        <v>2.9856026086956522</v>
      </c>
      <c r="E10" s="15"/>
      <c r="G10" s="9">
        <v>2019</v>
      </c>
      <c r="H10" s="1">
        <v>2.9856026086956522</v>
      </c>
      <c r="I10" s="10">
        <v>2.8169856956592603</v>
      </c>
    </row>
    <row r="11" spans="1:9" ht="17.399999999999999" customHeight="1" x14ac:dyDescent="0.3">
      <c r="A11" s="24">
        <v>2020</v>
      </c>
      <c r="B11" s="41">
        <v>5121.3581000000004</v>
      </c>
      <c r="C11" s="25">
        <v>1546</v>
      </c>
      <c r="D11" s="61">
        <f t="shared" si="0"/>
        <v>3.3126507761966368</v>
      </c>
      <c r="E11" s="15"/>
      <c r="G11" s="9">
        <v>2020</v>
      </c>
      <c r="H11" s="1">
        <v>3.3126507761966368</v>
      </c>
      <c r="I11" s="10">
        <v>2.9798392451969673</v>
      </c>
    </row>
    <row r="12" spans="1:9" ht="17.399999999999999" customHeight="1" x14ac:dyDescent="0.3">
      <c r="A12" s="24">
        <v>2021</v>
      </c>
      <c r="B12" s="41">
        <v>5036.5505000000003</v>
      </c>
      <c r="C12" s="25">
        <v>1463</v>
      </c>
      <c r="D12" s="61">
        <f t="shared" si="0"/>
        <v>3.4426182501708817</v>
      </c>
      <c r="E12" s="15"/>
      <c r="G12" s="9">
        <v>2021</v>
      </c>
      <c r="H12" s="1">
        <v>3.4426182501708817</v>
      </c>
      <c r="I12" s="10">
        <v>3.0864383821805395</v>
      </c>
    </row>
    <row r="13" spans="1:9" ht="17.399999999999999" customHeight="1" x14ac:dyDescent="0.3">
      <c r="A13" s="24">
        <v>2022</v>
      </c>
      <c r="B13" s="41">
        <v>5077.5412999999999</v>
      </c>
      <c r="C13" s="25">
        <v>1407</v>
      </c>
      <c r="D13" s="61">
        <f t="shared" si="0"/>
        <v>3.608771357498223</v>
      </c>
      <c r="E13" s="15"/>
      <c r="G13" s="9">
        <v>2022</v>
      </c>
      <c r="H13" s="1">
        <v>3.608771357498223</v>
      </c>
      <c r="I13" s="10">
        <v>3.2576101884714235</v>
      </c>
    </row>
  </sheetData>
  <mergeCells count="2">
    <mergeCell ref="G1:I1"/>
    <mergeCell ref="A1:D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0B9DF-0ACD-4508-B3DC-046E5242F76B}">
  <dimension ref="A1:S16"/>
  <sheetViews>
    <sheetView tabSelected="1" workbookViewId="0">
      <selection activeCell="C2" sqref="C2"/>
    </sheetView>
  </sheetViews>
  <sheetFormatPr defaultRowHeight="14.4" x14ac:dyDescent="0.3"/>
  <cols>
    <col min="1" max="1" width="25.6640625" customWidth="1"/>
    <col min="2" max="2" width="28.33203125" customWidth="1"/>
    <col min="3" max="3" width="17.88671875" customWidth="1"/>
    <col min="6" max="6" width="31.88671875" customWidth="1"/>
    <col min="18" max="18" width="11.88671875" customWidth="1"/>
    <col min="19" max="19" width="12.6640625" customWidth="1"/>
  </cols>
  <sheetData>
    <row r="1" spans="1:19" ht="28.5" customHeight="1" x14ac:dyDescent="0.35">
      <c r="C1" s="30"/>
      <c r="G1" s="51" t="s">
        <v>36</v>
      </c>
      <c r="H1" s="51"/>
      <c r="I1" s="51"/>
      <c r="J1" s="51"/>
      <c r="K1" s="51"/>
      <c r="L1" s="51"/>
      <c r="M1" s="51"/>
      <c r="N1" s="51"/>
      <c r="O1" s="51"/>
      <c r="P1" s="51"/>
      <c r="Q1" s="51"/>
    </row>
    <row r="2" spans="1:19" ht="24.75" customHeight="1" x14ac:dyDescent="0.3">
      <c r="A2" s="34" t="s">
        <v>78</v>
      </c>
      <c r="B2" s="35" t="s">
        <v>80</v>
      </c>
      <c r="C2" s="32"/>
      <c r="F2" s="11" t="s">
        <v>40</v>
      </c>
      <c r="G2" s="11" t="s">
        <v>26</v>
      </c>
      <c r="H2" s="11" t="s">
        <v>27</v>
      </c>
      <c r="I2" s="11" t="s">
        <v>28</v>
      </c>
      <c r="J2" s="11" t="s">
        <v>29</v>
      </c>
      <c r="K2" s="11" t="s">
        <v>30</v>
      </c>
      <c r="L2" s="11">
        <v>2017</v>
      </c>
      <c r="M2" s="11" t="s">
        <v>31</v>
      </c>
      <c r="N2" s="11" t="s">
        <v>32</v>
      </c>
      <c r="O2" s="11" t="s">
        <v>33</v>
      </c>
      <c r="P2" s="11" t="s">
        <v>34</v>
      </c>
      <c r="Q2" s="11">
        <v>2022</v>
      </c>
      <c r="R2" s="11" t="s">
        <v>35</v>
      </c>
      <c r="S2" s="11" t="s">
        <v>37</v>
      </c>
    </row>
    <row r="3" spans="1:19" ht="24.75" customHeight="1" x14ac:dyDescent="0.3">
      <c r="A3" s="9" t="s">
        <v>22</v>
      </c>
      <c r="B3" s="10">
        <v>26.986255982237299</v>
      </c>
      <c r="C3" s="32"/>
      <c r="F3" s="26" t="s">
        <v>22</v>
      </c>
      <c r="G3" s="27">
        <v>1561.2108000000001</v>
      </c>
      <c r="H3" s="27">
        <v>1531.1797999999999</v>
      </c>
      <c r="I3" s="27">
        <v>1521.9076</v>
      </c>
      <c r="J3" s="27">
        <v>1472.9314999999999</v>
      </c>
      <c r="K3" s="27">
        <v>1419.0733</v>
      </c>
      <c r="L3" s="27">
        <v>1427.009</v>
      </c>
      <c r="M3" s="27">
        <v>1398.3782000000001</v>
      </c>
      <c r="N3" s="27">
        <v>1380.1482000000001</v>
      </c>
      <c r="O3" s="27">
        <v>1377.0220999999999</v>
      </c>
      <c r="P3" s="27">
        <v>1332.8612000000001</v>
      </c>
      <c r="Q3" s="27">
        <v>1370.45</v>
      </c>
      <c r="R3" s="28">
        <f>Q3-G3</f>
        <v>-190.76080000000002</v>
      </c>
      <c r="S3" s="29">
        <f>(R3/G3)*100</f>
        <v>-12.218772762781297</v>
      </c>
    </row>
    <row r="4" spans="1:19" ht="24.75" customHeight="1" x14ac:dyDescent="0.3">
      <c r="A4" s="9" t="s">
        <v>23</v>
      </c>
      <c r="B4" s="10">
        <v>25.564840680367539</v>
      </c>
      <c r="C4" s="32"/>
      <c r="F4" s="26" t="s">
        <v>23</v>
      </c>
      <c r="G4" s="27">
        <v>1511.8782000000001</v>
      </c>
      <c r="H4" s="27">
        <v>1486.1618000000001</v>
      </c>
      <c r="I4" s="27">
        <v>1483.1679999999999</v>
      </c>
      <c r="J4" s="27">
        <v>1437.3405</v>
      </c>
      <c r="K4" s="27">
        <v>1394.0121999999999</v>
      </c>
      <c r="L4" s="27">
        <v>1392.2285999999999</v>
      </c>
      <c r="M4" s="27">
        <v>1358.2416000000001</v>
      </c>
      <c r="N4" s="27">
        <v>1345.1441</v>
      </c>
      <c r="O4" s="27">
        <v>1333.1795</v>
      </c>
      <c r="P4" s="27">
        <v>1287.2910999999999</v>
      </c>
      <c r="Q4" s="27">
        <v>1298.2659000000001</v>
      </c>
      <c r="R4" s="28">
        <f t="shared" ref="R4:R11" si="0">Q4-G4</f>
        <v>-213.6123</v>
      </c>
      <c r="S4" s="29">
        <f t="shared" ref="S4:S11" si="1">(R4/G4)*100</f>
        <v>-14.128935783319053</v>
      </c>
    </row>
    <row r="5" spans="1:19" ht="24.75" customHeight="1" x14ac:dyDescent="0.3">
      <c r="A5" s="9" t="s">
        <v>72</v>
      </c>
      <c r="B5" s="10">
        <v>13.884764935719565</v>
      </c>
      <c r="C5" s="32"/>
      <c r="F5" s="26" t="s">
        <v>72</v>
      </c>
      <c r="G5" s="27">
        <v>564.32360000000006</v>
      </c>
      <c r="H5" s="27">
        <v>588.21320000000003</v>
      </c>
      <c r="I5" s="27">
        <v>611.41150000000005</v>
      </c>
      <c r="J5" s="27">
        <v>620.45349999999996</v>
      </c>
      <c r="K5" s="27">
        <v>612.88310000000001</v>
      </c>
      <c r="L5" s="27">
        <v>634.02089999999998</v>
      </c>
      <c r="M5" s="27">
        <v>653.23270000000002</v>
      </c>
      <c r="N5" s="27">
        <v>661.24699999999996</v>
      </c>
      <c r="O5" s="27">
        <v>670.23910000000001</v>
      </c>
      <c r="P5" s="27">
        <v>668.01189999999997</v>
      </c>
      <c r="Q5" s="27">
        <v>705.11360000000002</v>
      </c>
      <c r="R5" s="28">
        <f t="shared" si="0"/>
        <v>140.78999999999996</v>
      </c>
      <c r="S5" s="29">
        <f t="shared" si="1"/>
        <v>24.948451562188779</v>
      </c>
    </row>
    <row r="6" spans="1:19" ht="24.75" customHeight="1" x14ac:dyDescent="0.3">
      <c r="A6" s="9" t="s">
        <v>79</v>
      </c>
      <c r="B6" s="10">
        <v>12.304824948411149</v>
      </c>
      <c r="C6" s="32"/>
      <c r="F6" s="26" t="s">
        <v>73</v>
      </c>
      <c r="G6" s="27">
        <v>685.89819999999997</v>
      </c>
      <c r="H6" s="27">
        <v>691.82489999999996</v>
      </c>
      <c r="I6" s="27">
        <v>697.32039999999995</v>
      </c>
      <c r="J6" s="27">
        <v>675.06110000000001</v>
      </c>
      <c r="K6" s="27">
        <v>659.50480000000005</v>
      </c>
      <c r="L6" s="27">
        <v>661.37070000000006</v>
      </c>
      <c r="M6" s="27">
        <v>653.53859999999997</v>
      </c>
      <c r="N6" s="27">
        <v>649.21429999999998</v>
      </c>
      <c r="O6" s="27">
        <v>634.43799999999999</v>
      </c>
      <c r="P6" s="27">
        <v>625.29330000000004</v>
      </c>
      <c r="Q6" s="27">
        <v>624.87909999999999</v>
      </c>
      <c r="R6" s="28">
        <f t="shared" si="0"/>
        <v>-61.01909999999998</v>
      </c>
      <c r="S6" s="29">
        <f t="shared" si="1"/>
        <v>-8.8962327062529081</v>
      </c>
    </row>
    <row r="7" spans="1:19" ht="24.75" customHeight="1" x14ac:dyDescent="0.3">
      <c r="A7" s="9" t="s">
        <v>74</v>
      </c>
      <c r="B7" s="10">
        <v>3.1586453157455945</v>
      </c>
      <c r="C7" s="32"/>
      <c r="F7" s="26" t="s">
        <v>74</v>
      </c>
      <c r="G7" s="27">
        <v>141.52420000000001</v>
      </c>
      <c r="H7" s="27">
        <v>146.90219999999999</v>
      </c>
      <c r="I7" s="27">
        <v>146.8544</v>
      </c>
      <c r="J7" s="27">
        <v>135.86670000000001</v>
      </c>
      <c r="K7" s="27">
        <v>141.52520000000001</v>
      </c>
      <c r="L7" s="27">
        <v>143.49629999999999</v>
      </c>
      <c r="M7" s="27">
        <v>152.6026</v>
      </c>
      <c r="N7" s="27">
        <v>156.5823</v>
      </c>
      <c r="O7" s="27">
        <v>157.434</v>
      </c>
      <c r="P7" s="27">
        <v>160.88220000000001</v>
      </c>
      <c r="Q7" s="27">
        <v>160.40629999999999</v>
      </c>
      <c r="R7" s="28">
        <f t="shared" si="0"/>
        <v>18.88209999999998</v>
      </c>
      <c r="S7" s="29">
        <f t="shared" si="1"/>
        <v>13.341958477772693</v>
      </c>
    </row>
    <row r="8" spans="1:19" ht="24.75" customHeight="1" x14ac:dyDescent="0.3">
      <c r="A8" s="9" t="s">
        <v>75</v>
      </c>
      <c r="B8" s="10">
        <v>2.4048870594320673</v>
      </c>
      <c r="C8" s="32"/>
      <c r="F8" s="26" t="s">
        <v>75</v>
      </c>
      <c r="G8" s="27">
        <v>148.44739999999999</v>
      </c>
      <c r="H8" s="27">
        <v>146.0625</v>
      </c>
      <c r="I8" s="27">
        <v>144.90440000000001</v>
      </c>
      <c r="J8" s="27">
        <v>139.00829999999999</v>
      </c>
      <c r="K8" s="27">
        <v>141.7114</v>
      </c>
      <c r="L8" s="27">
        <v>141.4605</v>
      </c>
      <c r="M8" s="27">
        <v>135.01419999999999</v>
      </c>
      <c r="N8" s="27">
        <v>133.84190000000001</v>
      </c>
      <c r="O8" s="27">
        <v>128.96889999999999</v>
      </c>
      <c r="P8" s="27">
        <v>124.6328</v>
      </c>
      <c r="Q8" s="27">
        <v>122.128</v>
      </c>
      <c r="R8" s="28">
        <f t="shared" si="0"/>
        <v>-26.319399999999987</v>
      </c>
      <c r="S8" s="29">
        <f t="shared" si="1"/>
        <v>-17.729781727399732</v>
      </c>
    </row>
    <row r="9" spans="1:19" ht="24.75" customHeight="1" x14ac:dyDescent="0.3">
      <c r="A9" s="9" t="s">
        <v>76</v>
      </c>
      <c r="B9" s="10">
        <v>2.0376833640724663</v>
      </c>
      <c r="C9" s="32"/>
      <c r="F9" s="26" t="s">
        <v>76</v>
      </c>
      <c r="G9" s="27">
        <v>91.0017</v>
      </c>
      <c r="H9" s="27">
        <v>94.311400000000006</v>
      </c>
      <c r="I9" s="27">
        <v>93.037099999999995</v>
      </c>
      <c r="J9" s="27">
        <v>92.314599999999999</v>
      </c>
      <c r="K9" s="27">
        <v>91.254900000000006</v>
      </c>
      <c r="L9" s="27">
        <v>102.1084</v>
      </c>
      <c r="M9" s="27">
        <v>104.5912</v>
      </c>
      <c r="N9" s="27">
        <v>104.46259999999999</v>
      </c>
      <c r="O9" s="27">
        <v>100.2992</v>
      </c>
      <c r="P9" s="27">
        <v>97.474000000000004</v>
      </c>
      <c r="Q9" s="27">
        <v>103.4802</v>
      </c>
      <c r="R9" s="28">
        <f t="shared" si="0"/>
        <v>12.478499999999997</v>
      </c>
      <c r="S9" s="29">
        <f t="shared" si="1"/>
        <v>13.712381197274334</v>
      </c>
    </row>
    <row r="10" spans="1:19" ht="24.75" customHeight="1" x14ac:dyDescent="0.3">
      <c r="A10" s="9" t="s">
        <v>25</v>
      </c>
      <c r="B10" s="10">
        <v>13.658097714014332</v>
      </c>
      <c r="C10" s="32"/>
      <c r="F10" s="26" t="s">
        <v>77</v>
      </c>
      <c r="G10" s="27">
        <v>117.282</v>
      </c>
      <c r="H10" s="27">
        <v>111.08929999999999</v>
      </c>
      <c r="I10" s="27">
        <v>105.4957</v>
      </c>
      <c r="J10" s="27">
        <v>100.31959999999999</v>
      </c>
      <c r="K10" s="27">
        <v>102.6686</v>
      </c>
      <c r="L10" s="27">
        <v>99.368700000000004</v>
      </c>
      <c r="M10" s="27">
        <v>93.016199999999998</v>
      </c>
      <c r="N10" s="27">
        <v>91.370599999999996</v>
      </c>
      <c r="O10" s="27">
        <v>85.541600000000003</v>
      </c>
      <c r="P10" s="27">
        <v>83.283799999999999</v>
      </c>
      <c r="Q10" s="27">
        <v>88.072800000000001</v>
      </c>
      <c r="R10" s="28">
        <f t="shared" si="0"/>
        <v>-29.209199999999996</v>
      </c>
      <c r="S10" s="29">
        <f t="shared" si="1"/>
        <v>-24.905100526935076</v>
      </c>
    </row>
    <row r="11" spans="1:19" ht="24.75" customHeight="1" x14ac:dyDescent="0.3">
      <c r="A11" s="9" t="s">
        <v>20</v>
      </c>
      <c r="B11" s="10">
        <f>SUM(B3:B10)</f>
        <v>100</v>
      </c>
      <c r="C11" s="32"/>
      <c r="F11" s="26" t="s">
        <v>24</v>
      </c>
      <c r="G11" s="27">
        <v>60.183399999999999</v>
      </c>
      <c r="H11" s="27">
        <v>59.723399999999998</v>
      </c>
      <c r="I11" s="27">
        <v>64.722200000000001</v>
      </c>
      <c r="J11" s="27">
        <v>67.015900000000002</v>
      </c>
      <c r="K11" s="27">
        <v>70.964399999999998</v>
      </c>
      <c r="L11" s="27">
        <v>73.392600000000002</v>
      </c>
      <c r="M11" s="27">
        <v>70.317499999999995</v>
      </c>
      <c r="N11" s="27">
        <v>73.706999999999994</v>
      </c>
      <c r="O11" s="27">
        <v>75.306600000000003</v>
      </c>
      <c r="P11" s="27">
        <v>77.772499999999994</v>
      </c>
      <c r="Q11" s="27">
        <v>83.973799999999997</v>
      </c>
      <c r="R11" s="28">
        <f t="shared" si="0"/>
        <v>23.790399999999998</v>
      </c>
      <c r="S11" s="29">
        <f t="shared" si="1"/>
        <v>39.52983713116906</v>
      </c>
    </row>
    <row r="12" spans="1:19" ht="24.75" customHeight="1" x14ac:dyDescent="0.3">
      <c r="A12" s="31"/>
      <c r="B12" s="15"/>
      <c r="C12" s="32"/>
    </row>
    <row r="13" spans="1:19" ht="24.75" customHeight="1" x14ac:dyDescent="0.3">
      <c r="A13" s="31"/>
      <c r="B13" s="15"/>
    </row>
    <row r="14" spans="1:19" x14ac:dyDescent="0.3">
      <c r="A14" s="31"/>
      <c r="B14" s="33"/>
    </row>
    <row r="16" spans="1:19" x14ac:dyDescent="0.3">
      <c r="I16" s="9"/>
    </row>
  </sheetData>
  <mergeCells count="1">
    <mergeCell ref="G1:Q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C8EA2-312F-43CB-9ED8-EB8424D2642B}">
  <dimension ref="A1:E18"/>
  <sheetViews>
    <sheetView workbookViewId="0">
      <selection activeCell="D22" sqref="D22"/>
    </sheetView>
  </sheetViews>
  <sheetFormatPr defaultRowHeight="14.4" x14ac:dyDescent="0.3"/>
  <cols>
    <col min="1" max="1" width="33" bestFit="1" customWidth="1"/>
    <col min="2" max="3" width="17.6640625" customWidth="1"/>
    <col min="4" max="4" width="39.88671875" bestFit="1" customWidth="1"/>
    <col min="5" max="5" width="15" style="15" bestFit="1" customWidth="1"/>
  </cols>
  <sheetData>
    <row r="1" spans="1:5" ht="18.600000000000001" customHeight="1" x14ac:dyDescent="0.3">
      <c r="A1" s="52">
        <v>2015</v>
      </c>
      <c r="B1" s="52"/>
      <c r="C1" s="13"/>
      <c r="D1" s="52">
        <v>2022</v>
      </c>
      <c r="E1" s="52"/>
    </row>
    <row r="2" spans="1:5" ht="27.6" customHeight="1" x14ac:dyDescent="0.3">
      <c r="A2" s="12" t="s">
        <v>41</v>
      </c>
      <c r="B2" s="14" t="s">
        <v>39</v>
      </c>
      <c r="D2" s="12" t="s">
        <v>41</v>
      </c>
      <c r="E2" s="14" t="s">
        <v>39</v>
      </c>
    </row>
    <row r="3" spans="1:5" x14ac:dyDescent="0.3">
      <c r="A3" s="18" t="s">
        <v>42</v>
      </c>
      <c r="B3" s="1">
        <v>4599.1031999999968</v>
      </c>
      <c r="D3" s="18" t="s">
        <v>42</v>
      </c>
      <c r="E3" s="1">
        <v>4363.9528</v>
      </c>
    </row>
    <row r="4" spans="1:5" x14ac:dyDescent="0.3">
      <c r="A4" s="18" t="s">
        <v>44</v>
      </c>
      <c r="B4" s="1">
        <v>289.96670000000012</v>
      </c>
      <c r="D4" s="18" t="s">
        <v>44</v>
      </c>
      <c r="E4" s="1">
        <v>303.21719999999999</v>
      </c>
    </row>
    <row r="5" spans="1:5" x14ac:dyDescent="0.3">
      <c r="A5" s="18" t="s">
        <v>43</v>
      </c>
      <c r="B5" s="1">
        <v>289.91420000000005</v>
      </c>
      <c r="D5" s="18" t="s">
        <v>43</v>
      </c>
      <c r="E5" s="1">
        <v>261.35980000000001</v>
      </c>
    </row>
    <row r="6" spans="1:5" x14ac:dyDescent="0.3">
      <c r="A6" s="18" t="s">
        <v>48</v>
      </c>
      <c r="B6" s="1">
        <v>15.457000000000001</v>
      </c>
      <c r="D6" s="18" t="s">
        <v>48</v>
      </c>
      <c r="E6" s="1">
        <v>65.563400000000001</v>
      </c>
    </row>
    <row r="7" spans="1:5" x14ac:dyDescent="0.3">
      <c r="A7" s="18" t="s">
        <v>62</v>
      </c>
      <c r="B7" s="1">
        <v>75.856500000000025</v>
      </c>
      <c r="D7" s="18" t="s">
        <v>62</v>
      </c>
      <c r="E7" s="1">
        <v>65.079800000000006</v>
      </c>
    </row>
    <row r="8" spans="1:5" x14ac:dyDescent="0.3">
      <c r="A8" s="18" t="s">
        <v>45</v>
      </c>
      <c r="B8" s="1">
        <v>59.238600000000019</v>
      </c>
      <c r="D8" s="18" t="s">
        <v>45</v>
      </c>
      <c r="E8" s="1">
        <v>38.9998</v>
      </c>
    </row>
    <row r="9" spans="1:5" x14ac:dyDescent="0.3">
      <c r="A9" s="18" t="s">
        <v>63</v>
      </c>
      <c r="B9" s="1">
        <v>3.9826000000000001</v>
      </c>
      <c r="D9" s="18" t="s">
        <v>63</v>
      </c>
      <c r="E9" s="1">
        <v>6.5532000000000004</v>
      </c>
    </row>
    <row r="10" spans="1:5" x14ac:dyDescent="0.3">
      <c r="A10" s="18" t="s">
        <v>46</v>
      </c>
      <c r="B10" s="1">
        <v>1.4508999999999999</v>
      </c>
      <c r="D10" s="18" t="s">
        <v>46</v>
      </c>
      <c r="E10" s="1">
        <v>1.8585</v>
      </c>
    </row>
    <row r="11" spans="1:5" x14ac:dyDescent="0.3">
      <c r="A11" s="18" t="s">
        <v>64</v>
      </c>
      <c r="B11" s="1">
        <v>0.82510000000000006</v>
      </c>
      <c r="D11" s="18" t="s">
        <v>64</v>
      </c>
      <c r="E11" s="1">
        <v>1.1258999999999999</v>
      </c>
    </row>
    <row r="12" spans="1:5" x14ac:dyDescent="0.3">
      <c r="A12" s="18" t="s">
        <v>47</v>
      </c>
      <c r="B12" s="1">
        <v>0.76140000000000008</v>
      </c>
      <c r="D12" s="18" t="s">
        <v>47</v>
      </c>
      <c r="E12" s="1">
        <v>0.92310000000000003</v>
      </c>
    </row>
    <row r="13" spans="1:5" x14ac:dyDescent="0.3">
      <c r="A13" s="9" t="s">
        <v>59</v>
      </c>
      <c r="B13" s="1">
        <v>0</v>
      </c>
      <c r="D13" s="9" t="s">
        <v>59</v>
      </c>
      <c r="E13" s="1">
        <v>0.28199999999999997</v>
      </c>
    </row>
    <row r="14" spans="1:5" x14ac:dyDescent="0.3">
      <c r="A14" s="9" t="s">
        <v>65</v>
      </c>
      <c r="B14" s="1">
        <v>0</v>
      </c>
      <c r="D14" s="9" t="s">
        <v>65</v>
      </c>
      <c r="E14" s="1">
        <v>0.24229999999999999</v>
      </c>
    </row>
    <row r="15" spans="1:5" x14ac:dyDescent="0.3">
      <c r="A15" s="18" t="s">
        <v>58</v>
      </c>
      <c r="B15" s="1">
        <v>0.1472</v>
      </c>
      <c r="D15" s="18" t="s">
        <v>58</v>
      </c>
      <c r="E15" s="1">
        <v>0.1472</v>
      </c>
    </row>
    <row r="16" spans="1:5" x14ac:dyDescent="0.3">
      <c r="A16" s="18" t="s">
        <v>66</v>
      </c>
      <c r="B16" s="1">
        <v>0.16620000000000001</v>
      </c>
      <c r="D16" s="18" t="s">
        <v>66</v>
      </c>
      <c r="E16" s="1">
        <v>0</v>
      </c>
    </row>
    <row r="17" spans="1:5" x14ac:dyDescent="0.3">
      <c r="A17" s="18" t="s">
        <v>61</v>
      </c>
      <c r="B17" s="1">
        <v>0.13019999999999998</v>
      </c>
      <c r="D17" s="18" t="s">
        <v>61</v>
      </c>
      <c r="E17" s="1">
        <v>0</v>
      </c>
    </row>
    <row r="18" spans="1:5" x14ac:dyDescent="0.3">
      <c r="A18" s="18" t="s">
        <v>60</v>
      </c>
      <c r="B18" s="1">
        <v>0.12</v>
      </c>
      <c r="D18" s="18" t="s">
        <v>60</v>
      </c>
      <c r="E18" s="1">
        <v>0</v>
      </c>
    </row>
  </sheetData>
  <mergeCells count="2">
    <mergeCell ref="A1:B1"/>
    <mergeCell ref="D1:E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2FE0B-CDA4-48F8-AF95-E5CA04CB2C4C}">
  <dimension ref="A1:I13"/>
  <sheetViews>
    <sheetView workbookViewId="0">
      <selection activeCell="D18" sqref="D18"/>
    </sheetView>
  </sheetViews>
  <sheetFormatPr defaultRowHeight="14.4" x14ac:dyDescent="0.3"/>
  <cols>
    <col min="1" max="1" width="13.6640625" bestFit="1" customWidth="1"/>
  </cols>
  <sheetData>
    <row r="1" spans="1:9" ht="24" customHeight="1" x14ac:dyDescent="0.3">
      <c r="A1" s="53" t="s">
        <v>49</v>
      </c>
      <c r="B1" s="54"/>
      <c r="C1" s="54"/>
      <c r="D1" s="54"/>
      <c r="E1" s="54"/>
      <c r="F1" s="54"/>
      <c r="G1" s="54"/>
      <c r="H1" s="54"/>
      <c r="I1" s="55"/>
    </row>
    <row r="2" spans="1:9" x14ac:dyDescent="0.3">
      <c r="A2" s="56" t="s">
        <v>50</v>
      </c>
      <c r="B2" s="58" t="s">
        <v>51</v>
      </c>
      <c r="C2" s="59"/>
      <c r="D2" s="59"/>
      <c r="E2" s="59"/>
      <c r="F2" s="59"/>
      <c r="G2" s="59"/>
      <c r="H2" s="59"/>
      <c r="I2" s="60"/>
    </row>
    <row r="3" spans="1:9" x14ac:dyDescent="0.3">
      <c r="A3" s="57"/>
      <c r="B3" s="16" t="s">
        <v>81</v>
      </c>
      <c r="C3" s="17" t="s">
        <v>82</v>
      </c>
      <c r="D3" s="17" t="s">
        <v>52</v>
      </c>
      <c r="E3" s="17" t="s">
        <v>53</v>
      </c>
      <c r="F3" s="17" t="s">
        <v>54</v>
      </c>
      <c r="G3" s="17" t="s">
        <v>55</v>
      </c>
      <c r="H3" s="17" t="s">
        <v>83</v>
      </c>
      <c r="I3" s="17" t="s">
        <v>56</v>
      </c>
    </row>
    <row r="4" spans="1:9" x14ac:dyDescent="0.3">
      <c r="A4" s="18" t="s">
        <v>15</v>
      </c>
      <c r="B4" s="1">
        <v>1960.1970999999994</v>
      </c>
      <c r="C4" s="1">
        <v>1665.1751000000022</v>
      </c>
      <c r="D4" s="1">
        <v>1295.5623999999978</v>
      </c>
      <c r="E4" s="1">
        <v>531.12830000000099</v>
      </c>
      <c r="F4" s="1">
        <v>259.31830000000019</v>
      </c>
      <c r="G4" s="1">
        <v>200.62380000000002</v>
      </c>
      <c r="H4" s="1">
        <v>65.068799999999982</v>
      </c>
      <c r="I4" s="1">
        <v>5977.073800000001</v>
      </c>
    </row>
    <row r="5" spans="1:9" x14ac:dyDescent="0.3">
      <c r="A5" s="18" t="s">
        <v>16</v>
      </c>
      <c r="B5" s="1">
        <v>228.28109999999998</v>
      </c>
      <c r="C5" s="1">
        <v>98.818100000000044</v>
      </c>
      <c r="D5" s="1">
        <v>60.863400000000006</v>
      </c>
      <c r="E5" s="1">
        <v>89.12020000000004</v>
      </c>
      <c r="F5" s="1">
        <v>28.377400000000009</v>
      </c>
      <c r="G5" s="1">
        <v>34.440599999999989</v>
      </c>
      <c r="H5" s="1">
        <v>29.481500000000011</v>
      </c>
      <c r="I5" s="1">
        <v>569.38229999999999</v>
      </c>
    </row>
    <row r="6" spans="1:9" x14ac:dyDescent="0.3">
      <c r="A6" s="18" t="s">
        <v>18</v>
      </c>
      <c r="B6" s="1">
        <v>1375.6059999999984</v>
      </c>
      <c r="C6" s="1">
        <v>1791.1285999999998</v>
      </c>
      <c r="D6" s="1">
        <v>1371.3258999999991</v>
      </c>
      <c r="E6" s="1">
        <v>424.90019999999981</v>
      </c>
      <c r="F6" s="1">
        <v>595.12069999999983</v>
      </c>
      <c r="G6" s="1">
        <v>384.33400000000046</v>
      </c>
      <c r="H6" s="1">
        <v>57.126899999999999</v>
      </c>
      <c r="I6" s="1">
        <v>5999.5422999999973</v>
      </c>
    </row>
    <row r="7" spans="1:9" x14ac:dyDescent="0.3">
      <c r="A7" s="18" t="s">
        <v>14</v>
      </c>
      <c r="B7" s="1">
        <v>3136.7004999999972</v>
      </c>
      <c r="C7" s="1">
        <v>2898.1635000000015</v>
      </c>
      <c r="D7" s="1">
        <v>1758.1506000000013</v>
      </c>
      <c r="E7" s="1">
        <v>455.4815999999995</v>
      </c>
      <c r="F7" s="1">
        <v>287.21359999999953</v>
      </c>
      <c r="G7" s="1">
        <v>218.21749999999983</v>
      </c>
      <c r="H7" s="1">
        <v>71.405400000000014</v>
      </c>
      <c r="I7" s="1">
        <v>8825.332699999999</v>
      </c>
    </row>
    <row r="8" spans="1:9" x14ac:dyDescent="0.3">
      <c r="A8" s="18" t="s">
        <v>12</v>
      </c>
      <c r="B8" s="1">
        <v>108.41560000000004</v>
      </c>
      <c r="C8" s="1">
        <v>151.05170000000001</v>
      </c>
      <c r="D8" s="1">
        <v>86.798700000000025</v>
      </c>
      <c r="E8" s="1">
        <v>40.325600000000023</v>
      </c>
      <c r="F8" s="1">
        <v>52.553600000000024</v>
      </c>
      <c r="G8" s="1">
        <v>101.85769999999992</v>
      </c>
      <c r="H8" s="1">
        <v>40.750900000000001</v>
      </c>
      <c r="I8" s="1">
        <v>581.75380000000007</v>
      </c>
    </row>
    <row r="9" spans="1:9" x14ac:dyDescent="0.3">
      <c r="A9" s="36" t="s">
        <v>11</v>
      </c>
      <c r="B9" s="37">
        <v>1023.7604999999999</v>
      </c>
      <c r="C9" s="37">
        <v>1565.0849000000017</v>
      </c>
      <c r="D9" s="37">
        <v>963.08120000000019</v>
      </c>
      <c r="E9" s="37">
        <v>420.24639999999994</v>
      </c>
      <c r="F9" s="37">
        <v>583.75580000000116</v>
      </c>
      <c r="G9" s="37">
        <v>405.16919999999999</v>
      </c>
      <c r="H9" s="37">
        <v>146.52859999999998</v>
      </c>
      <c r="I9" s="37">
        <v>5107.6266000000023</v>
      </c>
    </row>
    <row r="10" spans="1:9" x14ac:dyDescent="0.3">
      <c r="A10" s="18" t="s">
        <v>17</v>
      </c>
      <c r="B10" s="1">
        <v>6356.5207999999893</v>
      </c>
      <c r="C10" s="1">
        <v>3946.0840999999928</v>
      </c>
      <c r="D10" s="1">
        <v>2967.3768999999979</v>
      </c>
      <c r="E10" s="1">
        <v>1591.1093000000001</v>
      </c>
      <c r="F10" s="1">
        <v>782.59079999999972</v>
      </c>
      <c r="G10" s="1">
        <v>611.49699999999859</v>
      </c>
      <c r="H10" s="1">
        <v>143.50159999999994</v>
      </c>
      <c r="I10" s="1">
        <v>16398.68049999998</v>
      </c>
    </row>
    <row r="11" spans="1:9" x14ac:dyDescent="0.3">
      <c r="A11" s="18" t="s">
        <v>13</v>
      </c>
      <c r="B11" s="1">
        <v>2646.0694999999982</v>
      </c>
      <c r="C11" s="1">
        <v>3057.4087999999947</v>
      </c>
      <c r="D11" s="1">
        <v>1981.5389000000025</v>
      </c>
      <c r="E11" s="1">
        <v>249.7033000000001</v>
      </c>
      <c r="F11" s="1">
        <v>274.84099999999995</v>
      </c>
      <c r="G11" s="1">
        <v>155.64180000000022</v>
      </c>
      <c r="H11" s="1">
        <v>66.427800000000005</v>
      </c>
      <c r="I11" s="1">
        <v>8431.6310999999951</v>
      </c>
    </row>
    <row r="12" spans="1:9" x14ac:dyDescent="0.3">
      <c r="A12" s="18" t="s">
        <v>19</v>
      </c>
      <c r="B12" s="1">
        <v>219.6759000000001</v>
      </c>
      <c r="C12" s="1">
        <v>613.80720000000008</v>
      </c>
      <c r="D12" s="1">
        <v>518.54150000000016</v>
      </c>
      <c r="E12" s="1">
        <v>156.29129999999986</v>
      </c>
      <c r="F12" s="1">
        <v>152.45930000000001</v>
      </c>
      <c r="G12" s="1">
        <v>93.848400000000041</v>
      </c>
      <c r="H12" s="1">
        <v>15.329500000000003</v>
      </c>
      <c r="I12" s="1">
        <v>1769.9531000000002</v>
      </c>
    </row>
    <row r="13" spans="1:9" x14ac:dyDescent="0.3">
      <c r="A13" s="19" t="s">
        <v>57</v>
      </c>
      <c r="B13" s="20">
        <v>17055.226999999984</v>
      </c>
      <c r="C13" s="20">
        <v>15786.721999999992</v>
      </c>
      <c r="D13" s="20">
        <v>11003.2395</v>
      </c>
      <c r="E13" s="20">
        <v>3958.3062000000004</v>
      </c>
      <c r="F13" s="20">
        <v>3016.2305000000006</v>
      </c>
      <c r="G13" s="20">
        <v>2205.6299999999992</v>
      </c>
      <c r="H13" s="20">
        <v>635.62099999999987</v>
      </c>
      <c r="I13" s="20">
        <v>53660.976199999968</v>
      </c>
    </row>
  </sheetData>
  <mergeCells count="3">
    <mergeCell ref="A1:I1"/>
    <mergeCell ref="A2:A3"/>
    <mergeCell ref="B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Superfici</vt:lpstr>
      <vt:lpstr>Aziende vitivinicole</vt:lpstr>
      <vt:lpstr>Vitigni</vt:lpstr>
      <vt:lpstr>Forme allevamento</vt:lpstr>
      <vt:lpstr>Età vigneti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Crisigiovanni Giulio</dc:creator>
  <cp:lastModifiedBy>Parisi Valentina</cp:lastModifiedBy>
  <dcterms:created xsi:type="dcterms:W3CDTF">2015-06-05T18:19:34Z</dcterms:created>
  <dcterms:modified xsi:type="dcterms:W3CDTF">2023-01-17T09:19:37Z</dcterms:modified>
</cp:coreProperties>
</file>