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alberto_ventura_regione_emilia-romagna_it/Documents/PSR - art. 16/operazione 3.1/2019/"/>
    </mc:Choice>
  </mc:AlternateContent>
  <xr:revisionPtr revIDLastSave="0" documentId="8_{2A984EC4-AFEC-4485-BD45-60F6082D1AB2}" xr6:coauthVersionLast="37" xr6:coauthVersionMax="37" xr10:uidLastSave="{00000000-0000-0000-0000-000000000000}"/>
  <bookViews>
    <workbookView xWindow="0" yWindow="0" windowWidth="25200" windowHeight="11715" xr2:uid="{00000000-000D-0000-FFFF-FFFF00000000}"/>
  </bookViews>
  <sheets>
    <sheet name="Foglio2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8" i="2" l="1"/>
  <c r="D18" i="2"/>
  <c r="D7" i="2" l="1"/>
  <c r="D31" i="2" l="1"/>
  <c r="F31" i="2" s="1"/>
  <c r="F32" i="2" s="1"/>
  <c r="D27" i="2"/>
  <c r="F27" i="2" s="1"/>
  <c r="D26" i="2"/>
  <c r="F26" i="2" s="1"/>
  <c r="D25" i="2"/>
  <c r="F25" i="2" s="1"/>
  <c r="D21" i="2"/>
  <c r="F21" i="2" s="1"/>
  <c r="D20" i="2"/>
  <c r="F20" i="2" s="1"/>
  <c r="D17" i="2"/>
  <c r="F17" i="2" s="1"/>
  <c r="D16" i="2"/>
  <c r="F16" i="2" s="1"/>
  <c r="D15" i="2"/>
  <c r="F15" i="2" s="1"/>
  <c r="D14" i="2"/>
  <c r="F14" i="2" s="1"/>
  <c r="D10" i="2"/>
  <c r="F10" i="2" s="1"/>
  <c r="D8" i="2"/>
  <c r="F8" i="2" s="1"/>
  <c r="F7" i="2"/>
  <c r="F18" i="2"/>
  <c r="D13" i="2"/>
  <c r="F13" i="2" s="1"/>
  <c r="D12" i="2"/>
  <c r="F12" i="2" s="1"/>
  <c r="D11" i="2"/>
  <c r="F11" i="2" s="1"/>
  <c r="D19" i="2"/>
  <c r="F19" i="2" s="1"/>
  <c r="D9" i="2"/>
  <c r="F9" i="2" s="1"/>
  <c r="F22" i="2" l="1"/>
  <c r="C34" i="2" l="1"/>
  <c r="C42" i="2" s="1"/>
</calcChain>
</file>

<file path=xl/sharedStrings.xml><?xml version="1.0" encoding="utf-8"?>
<sst xmlns="http://schemas.openxmlformats.org/spreadsheetml/2006/main" count="49" uniqueCount="38">
  <si>
    <t>Orticole a pieno campo</t>
  </si>
  <si>
    <t>Orticole per industria, incluso pomodoro</t>
  </si>
  <si>
    <t>Orticole in tunnel e in serra</t>
  </si>
  <si>
    <t>Erbe aromatiche</t>
  </si>
  <si>
    <t>Funghi</t>
  </si>
  <si>
    <t>Colture arboree, non frutticole</t>
  </si>
  <si>
    <t>Vite</t>
  </si>
  <si>
    <t>Olivo</t>
  </si>
  <si>
    <t>Castagno e frutta a guscio</t>
  </si>
  <si>
    <t>Piccoli frutti</t>
  </si>
  <si>
    <t>Vivai</t>
  </si>
  <si>
    <t>Prati e pascoli</t>
  </si>
  <si>
    <t>Allevamento</t>
  </si>
  <si>
    <t>COLTURA</t>
  </si>
  <si>
    <t>SUPERFICIE (ha)</t>
  </si>
  <si>
    <t>CALCOLO</t>
  </si>
  <si>
    <t>Superfici SEMINABILI A (cereali, oleaginose, leguminose da granella)</t>
  </si>
  <si>
    <t>Superfici SEMINABILI B: foraggiere</t>
  </si>
  <si>
    <t>TOTALE</t>
  </si>
  <si>
    <t>Allevamento apistico  (azienda controllata anche per altre produzioni bio)</t>
  </si>
  <si>
    <t>UBA/famiglie</t>
  </si>
  <si>
    <t>Attività di trasformazione, presso l’azienda agricola o presso altre strutture</t>
  </si>
  <si>
    <t>RIDUZIONI</t>
  </si>
  <si>
    <t>TIPOLOGIA</t>
  </si>
  <si>
    <t>TOTALE PARZIALE</t>
  </si>
  <si>
    <t>Frutticole, escluse vite, olivo, castagno e frutta a guscio</t>
  </si>
  <si>
    <t>Allevamento apistico  (azienda controllata solo per allevamento apistico bio)*</t>
  </si>
  <si>
    <t>Da compilare (x) solo se non viene compilata nessun'altra casella della colonna C</t>
  </si>
  <si>
    <t>MESI DI PARTECIP.</t>
  </si>
  <si>
    <t>PRODUZIONI 
VEGETALI</t>
  </si>
  <si>
    <t>PRODUZIONI
ZOOTECNICHE</t>
  </si>
  <si>
    <t>TRASFORMAZIONE</t>
  </si>
  <si>
    <t>TOTALE DEFINITIVO</t>
  </si>
  <si>
    <t>DA</t>
  </si>
  <si>
    <t>A</t>
  </si>
  <si>
    <t>% riduzione</t>
  </si>
  <si>
    <t>Azienda:</t>
  </si>
  <si>
    <t>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</si>
</sst>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43" fontId="6" fillId="0" borderId="1" xfId="1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43" fontId="0" fillId="0" borderId="0" xfId="0" applyNumberFormat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center"/>
      <protection locked="0"/>
    </xf>
    <xf numFmtId="165" fontId="6" fillId="0" borderId="1" xfId="0" applyNumberFormat="1" applyFont="1" applyBorder="1" applyProtection="1">
      <protection locked="0"/>
    </xf>
    <xf numFmtId="4" fontId="1" fillId="0" borderId="1" xfId="0" applyNumberFormat="1" applyFont="1" applyFill="1" applyBorder="1" applyAlignment="1" applyProtection="1">
      <alignment horizontal="center"/>
      <protection hidden="1"/>
    </xf>
    <xf numFmtId="4" fontId="2" fillId="0" borderId="2" xfId="0" applyNumberFormat="1" applyFont="1" applyFill="1" applyBorder="1" applyAlignment="1" applyProtection="1">
      <alignment horizontal="center"/>
      <protection hidden="1"/>
    </xf>
    <xf numFmtId="4" fontId="0" fillId="0" borderId="1" xfId="0" applyNumberFormat="1" applyFill="1" applyBorder="1" applyAlignment="1" applyProtection="1">
      <alignment horizontal="center"/>
      <protection hidden="1"/>
    </xf>
    <xf numFmtId="4" fontId="1" fillId="0" borderId="1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0" fillId="0" borderId="0" xfId="0" applyProtection="1"/>
    <xf numFmtId="0" fontId="0" fillId="0" borderId="1" xfId="0" applyBorder="1" applyProtection="1"/>
    <xf numFmtId="0" fontId="1" fillId="0" borderId="1" xfId="0" applyFont="1" applyBorder="1" applyProtection="1"/>
    <xf numFmtId="0" fontId="3" fillId="0" borderId="1" xfId="0" applyFont="1" applyBorder="1" applyProtection="1"/>
    <xf numFmtId="0" fontId="0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zoomScale="110" zoomScaleNormal="110" workbookViewId="0">
      <selection activeCell="C41" sqref="C41"/>
    </sheetView>
  </sheetViews>
  <sheetFormatPr defaultRowHeight="15" x14ac:dyDescent="0.25"/>
  <cols>
    <col min="1" max="1" width="17.7109375" customWidth="1"/>
    <col min="2" max="2" width="69.42578125" customWidth="1"/>
    <col min="3" max="3" width="15" style="1" customWidth="1"/>
    <col min="4" max="4" width="12.5703125" style="1" customWidth="1"/>
    <col min="5" max="5" width="11.42578125" style="1" customWidth="1"/>
    <col min="6" max="6" width="16.28515625" style="1" customWidth="1"/>
  </cols>
  <sheetData>
    <row r="1" spans="1:6" x14ac:dyDescent="0.25">
      <c r="A1" s="3"/>
      <c r="B1" s="3"/>
      <c r="C1" s="4"/>
      <c r="D1" s="4"/>
      <c r="E1" s="4"/>
      <c r="F1" s="4"/>
    </row>
    <row r="2" spans="1:6" x14ac:dyDescent="0.25">
      <c r="A2" s="3"/>
      <c r="B2" s="3"/>
      <c r="C2" s="4"/>
      <c r="D2" s="4"/>
      <c r="E2" s="4"/>
      <c r="F2" s="4"/>
    </row>
    <row r="3" spans="1:6" x14ac:dyDescent="0.25">
      <c r="A3" s="3" t="s">
        <v>36</v>
      </c>
      <c r="B3" s="3" t="s">
        <v>37</v>
      </c>
      <c r="C3" s="4"/>
      <c r="D3" s="4"/>
      <c r="E3" s="4"/>
      <c r="F3" s="4"/>
    </row>
    <row r="4" spans="1:6" x14ac:dyDescent="0.25">
      <c r="A4" s="3"/>
      <c r="B4" s="3"/>
      <c r="C4" s="4"/>
      <c r="D4" s="4"/>
      <c r="E4" s="4"/>
      <c r="F4" s="4"/>
    </row>
    <row r="5" spans="1:6" x14ac:dyDescent="0.25">
      <c r="A5" s="3"/>
      <c r="B5" s="3"/>
      <c r="C5" s="4"/>
      <c r="D5" s="4"/>
      <c r="E5" s="4"/>
      <c r="F5" s="4"/>
    </row>
    <row r="6" spans="1:6" s="2" customFormat="1" ht="32.25" customHeight="1" x14ac:dyDescent="0.25">
      <c r="A6" s="18" t="s">
        <v>29</v>
      </c>
      <c r="B6" s="19" t="s">
        <v>13</v>
      </c>
      <c r="C6" s="29" t="s">
        <v>14</v>
      </c>
      <c r="D6" s="29" t="s">
        <v>15</v>
      </c>
      <c r="E6" s="29" t="s">
        <v>28</v>
      </c>
      <c r="F6" s="29" t="s">
        <v>15</v>
      </c>
    </row>
    <row r="7" spans="1:6" x14ac:dyDescent="0.25">
      <c r="A7" s="20"/>
      <c r="B7" s="21" t="s">
        <v>16</v>
      </c>
      <c r="C7" s="5"/>
      <c r="D7" s="16">
        <f>IF(C7&lt;=5,C7*18.6,(5*18.6)+(C7-5)*14)</f>
        <v>0</v>
      </c>
      <c r="E7" s="6"/>
      <c r="F7" s="16">
        <f t="shared" ref="F7:F21" si="0">D7*E7/12</f>
        <v>0</v>
      </c>
    </row>
    <row r="8" spans="1:6" x14ac:dyDescent="0.25">
      <c r="A8" s="20"/>
      <c r="B8" s="21" t="s">
        <v>17</v>
      </c>
      <c r="C8" s="5"/>
      <c r="D8" s="16">
        <f>IF(C8&lt;=20,C8*9.3,(20*9.3)+(C8-20)*4.6)</f>
        <v>0</v>
      </c>
      <c r="E8" s="6"/>
      <c r="F8" s="16">
        <f t="shared" si="0"/>
        <v>0</v>
      </c>
    </row>
    <row r="9" spans="1:6" x14ac:dyDescent="0.25">
      <c r="A9" s="20"/>
      <c r="B9" s="21" t="s">
        <v>0</v>
      </c>
      <c r="C9" s="5"/>
      <c r="D9" s="16">
        <f>C9*46.5</f>
        <v>0</v>
      </c>
      <c r="E9" s="6"/>
      <c r="F9" s="16">
        <f t="shared" si="0"/>
        <v>0</v>
      </c>
    </row>
    <row r="10" spans="1:6" x14ac:dyDescent="0.25">
      <c r="A10" s="20"/>
      <c r="B10" s="21" t="s">
        <v>1</v>
      </c>
      <c r="C10" s="5"/>
      <c r="D10" s="16">
        <f>IF(C10&lt;=10,C10*37.2,(10*37.2)+(C10-10)*18.6)</f>
        <v>0</v>
      </c>
      <c r="E10" s="6"/>
      <c r="F10" s="16">
        <f t="shared" si="0"/>
        <v>0</v>
      </c>
    </row>
    <row r="11" spans="1:6" x14ac:dyDescent="0.25">
      <c r="A11" s="20"/>
      <c r="B11" s="21" t="s">
        <v>2</v>
      </c>
      <c r="C11" s="5"/>
      <c r="D11" s="16">
        <f>C11*130</f>
        <v>0</v>
      </c>
      <c r="E11" s="6"/>
      <c r="F11" s="16">
        <f t="shared" si="0"/>
        <v>0</v>
      </c>
    </row>
    <row r="12" spans="1:6" x14ac:dyDescent="0.25">
      <c r="A12" s="20"/>
      <c r="B12" s="21" t="s">
        <v>3</v>
      </c>
      <c r="C12" s="5"/>
      <c r="D12" s="16">
        <f>C12*37.2</f>
        <v>0</v>
      </c>
      <c r="E12" s="6"/>
      <c r="F12" s="16">
        <f t="shared" si="0"/>
        <v>0</v>
      </c>
    </row>
    <row r="13" spans="1:6" x14ac:dyDescent="0.25">
      <c r="A13" s="20"/>
      <c r="B13" s="21" t="s">
        <v>4</v>
      </c>
      <c r="C13" s="5"/>
      <c r="D13" s="16">
        <f>C13*232.4</f>
        <v>0</v>
      </c>
      <c r="E13" s="6"/>
      <c r="F13" s="16">
        <f t="shared" si="0"/>
        <v>0</v>
      </c>
    </row>
    <row r="14" spans="1:6" x14ac:dyDescent="0.25">
      <c r="A14" s="20"/>
      <c r="B14" s="21" t="s">
        <v>5</v>
      </c>
      <c r="C14" s="5"/>
      <c r="D14" s="16">
        <f>IF(C14&lt;=3,C14*46.5,(3*46.5)+(C14-3)*23.3)</f>
        <v>0</v>
      </c>
      <c r="E14" s="6"/>
      <c r="F14" s="16">
        <f t="shared" si="0"/>
        <v>0</v>
      </c>
    </row>
    <row r="15" spans="1:6" x14ac:dyDescent="0.25">
      <c r="A15" s="20"/>
      <c r="B15" s="21" t="s">
        <v>25</v>
      </c>
      <c r="C15" s="5"/>
      <c r="D15" s="16">
        <f>IF(C15&lt;=5,C15*93,(5*93)+(C15-5)*46.5)</f>
        <v>0</v>
      </c>
      <c r="E15" s="6"/>
      <c r="F15" s="16">
        <f t="shared" si="0"/>
        <v>0</v>
      </c>
    </row>
    <row r="16" spans="1:6" x14ac:dyDescent="0.25">
      <c r="A16" s="20"/>
      <c r="B16" s="21" t="s">
        <v>6</v>
      </c>
      <c r="C16" s="5"/>
      <c r="D16" s="16">
        <f>IF(C16&lt;=3,C16*69.7,(3*69.7)+(C16-3)*46.5)</f>
        <v>0</v>
      </c>
      <c r="E16" s="6"/>
      <c r="F16" s="16">
        <f t="shared" si="0"/>
        <v>0</v>
      </c>
    </row>
    <row r="17" spans="1:11" x14ac:dyDescent="0.25">
      <c r="A17" s="20"/>
      <c r="B17" s="21" t="s">
        <v>7</v>
      </c>
      <c r="C17" s="5"/>
      <c r="D17" s="16">
        <f>IF(C17&lt;=3,C17*46.5,(3*46.5)+(C17-3)*23.3)</f>
        <v>0</v>
      </c>
      <c r="E17" s="6"/>
      <c r="F17" s="16">
        <f t="shared" si="0"/>
        <v>0</v>
      </c>
    </row>
    <row r="18" spans="1:11" x14ac:dyDescent="0.25">
      <c r="A18" s="20"/>
      <c r="B18" s="21" t="s">
        <v>8</v>
      </c>
      <c r="C18" s="5"/>
      <c r="D18" s="16">
        <f>C18*27.9</f>
        <v>0</v>
      </c>
      <c r="E18" s="6"/>
      <c r="F18" s="16">
        <f t="shared" si="0"/>
        <v>0</v>
      </c>
    </row>
    <row r="19" spans="1:11" x14ac:dyDescent="0.25">
      <c r="A19" s="20"/>
      <c r="B19" s="21" t="s">
        <v>9</v>
      </c>
      <c r="C19" s="5"/>
      <c r="D19" s="16">
        <f>C19*46.5</f>
        <v>0</v>
      </c>
      <c r="E19" s="6"/>
      <c r="F19" s="16">
        <f t="shared" si="0"/>
        <v>0</v>
      </c>
    </row>
    <row r="20" spans="1:11" x14ac:dyDescent="0.25">
      <c r="A20" s="20"/>
      <c r="B20" s="21" t="s">
        <v>10</v>
      </c>
      <c r="C20" s="5"/>
      <c r="D20" s="16">
        <f>IF(C20&lt;=1,C20*232.4,(1*232.4)+(C20-1)*46.5)</f>
        <v>0</v>
      </c>
      <c r="E20" s="6"/>
      <c r="F20" s="16">
        <f t="shared" si="0"/>
        <v>0</v>
      </c>
    </row>
    <row r="21" spans="1:11" x14ac:dyDescent="0.25">
      <c r="A21" s="20"/>
      <c r="B21" s="21" t="s">
        <v>11</v>
      </c>
      <c r="C21" s="5"/>
      <c r="D21" s="16">
        <f>IF(C21&lt;=50,C21*4.6,(50*4.6)+(C21-50)*2.3)</f>
        <v>0</v>
      </c>
      <c r="E21" s="6"/>
      <c r="F21" s="16">
        <f t="shared" si="0"/>
        <v>0</v>
      </c>
    </row>
    <row r="22" spans="1:11" x14ac:dyDescent="0.25">
      <c r="A22" s="20"/>
      <c r="B22" s="21"/>
      <c r="C22" s="28"/>
      <c r="D22" s="30"/>
      <c r="E22" s="31" t="s">
        <v>18</v>
      </c>
      <c r="F22" s="17">
        <f>SUM(F7:F21)</f>
        <v>0</v>
      </c>
    </row>
    <row r="23" spans="1:11" x14ac:dyDescent="0.25">
      <c r="A23" s="20"/>
      <c r="B23" s="20"/>
      <c r="C23" s="26"/>
      <c r="D23" s="26"/>
      <c r="E23" s="26"/>
      <c r="F23" s="26"/>
    </row>
    <row r="24" spans="1:11" ht="30" x14ac:dyDescent="0.25">
      <c r="A24" s="18" t="s">
        <v>30</v>
      </c>
      <c r="B24" s="22" t="s">
        <v>23</v>
      </c>
      <c r="C24" s="27" t="s">
        <v>20</v>
      </c>
      <c r="D24" s="27" t="s">
        <v>15</v>
      </c>
      <c r="E24" s="29" t="s">
        <v>28</v>
      </c>
      <c r="F24" s="29" t="s">
        <v>15</v>
      </c>
    </row>
    <row r="25" spans="1:11" x14ac:dyDescent="0.25">
      <c r="A25" s="20"/>
      <c r="B25" s="21" t="s">
        <v>12</v>
      </c>
      <c r="C25" s="6"/>
      <c r="D25" s="16">
        <f>C25*5</f>
        <v>0</v>
      </c>
      <c r="E25" s="6"/>
      <c r="F25" s="16">
        <f>D25*E25/12</f>
        <v>0</v>
      </c>
    </row>
    <row r="26" spans="1:11" x14ac:dyDescent="0.25">
      <c r="A26" s="20"/>
      <c r="B26" s="21" t="s">
        <v>19</v>
      </c>
      <c r="C26" s="6"/>
      <c r="D26" s="16">
        <f>C26*2.3</f>
        <v>0</v>
      </c>
      <c r="E26" s="6"/>
      <c r="F26" s="16">
        <f>D26*E26/12</f>
        <v>0</v>
      </c>
      <c r="K26" s="3"/>
    </row>
    <row r="27" spans="1:11" x14ac:dyDescent="0.25">
      <c r="A27" s="20"/>
      <c r="B27" s="21" t="s">
        <v>26</v>
      </c>
      <c r="C27" s="6"/>
      <c r="D27" s="16">
        <f>IF(C27=0,0,300)</f>
        <v>0</v>
      </c>
      <c r="E27" s="6"/>
      <c r="F27" s="16">
        <f>D27*E27/12</f>
        <v>0</v>
      </c>
    </row>
    <row r="28" spans="1:11" x14ac:dyDescent="0.25">
      <c r="A28" s="20"/>
      <c r="B28" s="23" t="s">
        <v>27</v>
      </c>
      <c r="C28" s="25"/>
      <c r="D28" s="25"/>
      <c r="E28" s="31" t="s">
        <v>18</v>
      </c>
      <c r="F28" s="17">
        <f>SUM(F25:F27)</f>
        <v>0</v>
      </c>
    </row>
    <row r="29" spans="1:11" x14ac:dyDescent="0.25">
      <c r="A29" s="20"/>
      <c r="B29" s="20"/>
      <c r="C29" s="26"/>
      <c r="D29" s="26"/>
      <c r="E29" s="26"/>
      <c r="F29" s="26"/>
    </row>
    <row r="30" spans="1:11" ht="30" x14ac:dyDescent="0.25">
      <c r="A30" s="18" t="s">
        <v>31</v>
      </c>
      <c r="B30" s="22" t="s">
        <v>23</v>
      </c>
      <c r="C30" s="27"/>
      <c r="D30" s="27" t="s">
        <v>15</v>
      </c>
      <c r="E30" s="29" t="s">
        <v>28</v>
      </c>
      <c r="F30" s="29" t="s">
        <v>15</v>
      </c>
    </row>
    <row r="31" spans="1:11" x14ac:dyDescent="0.25">
      <c r="A31" s="20"/>
      <c r="B31" s="21" t="s">
        <v>21</v>
      </c>
      <c r="C31" s="6"/>
      <c r="D31" s="16">
        <f>IF(C31=0,0,160)</f>
        <v>0</v>
      </c>
      <c r="E31" s="6"/>
      <c r="F31" s="16">
        <f>D31*E31/12</f>
        <v>0</v>
      </c>
    </row>
    <row r="32" spans="1:11" x14ac:dyDescent="0.25">
      <c r="A32" s="20"/>
      <c r="B32" s="21"/>
      <c r="C32" s="25"/>
      <c r="D32" s="25"/>
      <c r="E32" s="31" t="s">
        <v>18</v>
      </c>
      <c r="F32" s="17">
        <f>SUM(F31)</f>
        <v>0</v>
      </c>
    </row>
    <row r="33" spans="1:6" x14ac:dyDescent="0.25">
      <c r="A33" s="20"/>
      <c r="B33" s="20"/>
      <c r="C33" s="4"/>
      <c r="D33" s="4"/>
      <c r="E33" s="4"/>
      <c r="F33" s="4"/>
    </row>
    <row r="34" spans="1:6" x14ac:dyDescent="0.25">
      <c r="A34" s="20" t="s">
        <v>22</v>
      </c>
      <c r="B34" s="24" t="s">
        <v>24</v>
      </c>
      <c r="C34" s="14">
        <f>F32+F28+F22</f>
        <v>0</v>
      </c>
      <c r="D34" s="4"/>
      <c r="E34" s="4"/>
      <c r="F34" s="4"/>
    </row>
    <row r="35" spans="1:6" x14ac:dyDescent="0.25">
      <c r="A35" s="3"/>
      <c r="B35" s="7"/>
      <c r="C35" s="12"/>
      <c r="D35" s="4"/>
      <c r="E35" s="4"/>
      <c r="F35" s="4"/>
    </row>
    <row r="36" spans="1:6" hidden="1" x14ac:dyDescent="0.25">
      <c r="A36" s="8" t="s">
        <v>33</v>
      </c>
      <c r="B36" s="8" t="s">
        <v>34</v>
      </c>
      <c r="C36" s="8" t="s">
        <v>35</v>
      </c>
      <c r="D36" s="4"/>
      <c r="E36" s="4"/>
      <c r="F36" s="4"/>
    </row>
    <row r="37" spans="1:6" hidden="1" x14ac:dyDescent="0.25">
      <c r="A37" s="9">
        <v>0</v>
      </c>
      <c r="B37" s="9">
        <v>1000</v>
      </c>
      <c r="C37" s="13">
        <v>1</v>
      </c>
      <c r="D37" s="4"/>
      <c r="E37" s="4"/>
      <c r="F37" s="4"/>
    </row>
    <row r="38" spans="1:6" hidden="1" x14ac:dyDescent="0.25">
      <c r="A38" s="9">
        <v>1000.01</v>
      </c>
      <c r="B38" s="9">
        <v>2000</v>
      </c>
      <c r="C38" s="13">
        <v>0.9</v>
      </c>
      <c r="D38" s="11"/>
      <c r="E38" s="4"/>
      <c r="F38" s="4"/>
    </row>
    <row r="39" spans="1:6" hidden="1" x14ac:dyDescent="0.25">
      <c r="A39" s="9">
        <v>2000.01</v>
      </c>
      <c r="B39" s="9">
        <v>2500</v>
      </c>
      <c r="C39" s="13">
        <v>0.8</v>
      </c>
      <c r="D39" s="4"/>
      <c r="E39" s="4"/>
      <c r="F39" s="4"/>
    </row>
    <row r="40" spans="1:6" hidden="1" x14ac:dyDescent="0.25">
      <c r="A40" s="9">
        <v>2500.0100000000002</v>
      </c>
      <c r="B40" s="9">
        <v>1000000</v>
      </c>
      <c r="C40" s="13">
        <v>0.7</v>
      </c>
      <c r="D40" s="4"/>
      <c r="E40" s="4"/>
      <c r="F40" s="4"/>
    </row>
    <row r="41" spans="1:6" ht="15.75" thickBot="1" x14ac:dyDescent="0.3">
      <c r="A41" s="4"/>
      <c r="B41" s="4"/>
      <c r="C41" s="4"/>
      <c r="D41" s="4"/>
      <c r="E41" s="4"/>
      <c r="F41" s="4"/>
    </row>
    <row r="42" spans="1:6" ht="15.75" thickBot="1" x14ac:dyDescent="0.3">
      <c r="A42" s="3" t="s">
        <v>18</v>
      </c>
      <c r="B42" s="10" t="s">
        <v>32</v>
      </c>
      <c r="C42" s="15">
        <f>IF($C$34&gt;220,IF(OR($C$34&lt;0,$C$34&gt;$B$40),0,IF($C$34&lt;1000,$C$34*$C$37,IF($C$34&lt;2000,1000*$C$37+($C$34-1000)*$C$38,IF($C$34&lt;2500,1000*$C$37+(2000-1000)*$C$38+($C$34-2000)*$C$39,IF($C$34&lt;$B$40,(1000)*$C$37+(2000-1000)*$C$38+(2500-2000)*$C$39+($C$34-2500)*$C$40))))),220)</f>
        <v>220</v>
      </c>
      <c r="D42" s="4"/>
      <c r="E42" s="4"/>
      <c r="F42" s="4"/>
    </row>
    <row r="43" spans="1:6" x14ac:dyDescent="0.25">
      <c r="A43" s="3"/>
      <c r="B43" s="4"/>
      <c r="D43" s="4"/>
      <c r="E43" s="4"/>
      <c r="F43" s="3"/>
    </row>
  </sheetData>
  <sheetProtection algorithmName="SHA-512" hashValue="Fy/lx35FK/f+lrlgZ+35s5tDR+wMsYAjMhdpepcb1MmZ6AdlAvnOdqxNr26Cc1/tpM9H3RTs4V+37hCbi1J8fQ==" saltValue="uqKBI9znhY5f/rR3xRdnlg==" spinCount="100000" sheet="1" objects="1" selectLockedCells="1"/>
  <dataValidations count="3">
    <dataValidation type="whole" allowBlank="1" showInputMessage="1" showErrorMessage="1" errorTitle="Attenzione:" error="Immettere valori interi compresi fra 1 e 12" sqref="E25:E27 E31 E7:E21" xr:uid="{00000000-0002-0000-0000-000000000000}">
      <formula1>1</formula1>
      <formula2>12</formula2>
    </dataValidation>
    <dataValidation operator="lessThanOrEqual" allowBlank="1" showInputMessage="1" showErrorMessage="1" sqref="C42:E42" xr:uid="{00000000-0002-0000-0000-000001000000}"/>
    <dataValidation type="decimal" allowBlank="1" showInputMessage="1" showErrorMessage="1" errorTitle="Ettari" error="Inserire la superficie in ettari, in numeri decimali (es. XX,XXXX)" sqref="C7:C21" xr:uid="{00000000-0002-0000-0000-000002000000}">
      <formula1>0.0001</formula1>
      <formula2>50000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Fossati Matilde</dc:creator>
  <cp:lastModifiedBy>Ventura Alberto</cp:lastModifiedBy>
  <dcterms:created xsi:type="dcterms:W3CDTF">2017-08-02T09:29:11Z</dcterms:created>
  <dcterms:modified xsi:type="dcterms:W3CDTF">2018-10-12T12:41:36Z</dcterms:modified>
</cp:coreProperties>
</file>